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OEM\Desktop\"/>
    </mc:Choice>
  </mc:AlternateContent>
  <xr:revisionPtr revIDLastSave="0" documentId="8_{69BBE7E2-D6B1-464C-81B5-303FA94D7AA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WSZ.2019 ROK 01-06." sheetId="13" r:id="rId1"/>
    <sheet name="WSZ.2018 ROK 01-12." sheetId="12" r:id="rId2"/>
    <sheet name="WSZ.2018 ROK 01-09" sheetId="11" r:id="rId3"/>
    <sheet name="WSZ.2018 ROK 01-06" sheetId="10" r:id="rId4"/>
    <sheet name="WSZ.2017 rok IV KW." sheetId="8" r:id="rId5"/>
    <sheet name="WSZ.2017 rokIII KW." sheetId="6" r:id="rId6"/>
    <sheet name="WSZ.2017 rok )" sheetId="5" r:id="rId7"/>
    <sheet name="WSZ.2016 ROK" sheetId="4" r:id="rId8"/>
    <sheet name="WSZ.2015 ROK" sheetId="1" r:id="rId9"/>
    <sheet name="Arkusz2" sheetId="2" r:id="rId10"/>
    <sheet name="Arkusz3" sheetId="3" r:id="rId11"/>
    <sheet name="Arkusz1" sheetId="7" r:id="rId12"/>
    <sheet name="Arkusz5" sheetId="9" r:id="rId1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22" i="13" l="1"/>
  <c r="L16" i="13"/>
  <c r="L14" i="13"/>
  <c r="L8" i="13"/>
  <c r="L9" i="13"/>
  <c r="L10" i="13"/>
  <c r="L6" i="13"/>
  <c r="I24" i="13"/>
  <c r="I23" i="13"/>
  <c r="I22" i="13"/>
  <c r="I21" i="13"/>
  <c r="I20" i="13"/>
  <c r="I19" i="13"/>
  <c r="I18" i="13"/>
  <c r="I17" i="13"/>
  <c r="I16" i="13"/>
  <c r="I15" i="13"/>
  <c r="I14" i="13"/>
  <c r="I7" i="13"/>
  <c r="I8" i="13"/>
  <c r="I9" i="13"/>
  <c r="I10" i="13"/>
  <c r="I6" i="13"/>
  <c r="K25" i="13"/>
  <c r="J25" i="13"/>
  <c r="H25" i="13"/>
  <c r="G25" i="13"/>
  <c r="L12" i="13"/>
  <c r="I12" i="13"/>
  <c r="K11" i="13"/>
  <c r="J11" i="13"/>
  <c r="H11" i="13"/>
  <c r="G11" i="13"/>
  <c r="K27" i="12"/>
  <c r="J27" i="12"/>
  <c r="H27" i="12"/>
  <c r="G27" i="12"/>
  <c r="I26" i="12"/>
  <c r="I25" i="12"/>
  <c r="I24" i="12"/>
  <c r="I23" i="12"/>
  <c r="L22" i="12"/>
  <c r="I22" i="12"/>
  <c r="I21" i="12"/>
  <c r="I20" i="12"/>
  <c r="I19" i="12"/>
  <c r="I18" i="12"/>
  <c r="I16" i="12"/>
  <c r="L15" i="12"/>
  <c r="I15" i="12"/>
  <c r="L13" i="12"/>
  <c r="I13" i="12"/>
  <c r="I12" i="12"/>
  <c r="L11" i="12"/>
  <c r="I11" i="12"/>
  <c r="K10" i="12"/>
  <c r="J10" i="12"/>
  <c r="H10" i="12"/>
  <c r="G10" i="12"/>
  <c r="G28" i="12" s="1"/>
  <c r="L9" i="12"/>
  <c r="I9" i="12"/>
  <c r="L8" i="12"/>
  <c r="I8" i="12"/>
  <c r="L7" i="12"/>
  <c r="I7" i="12"/>
  <c r="I6" i="12"/>
  <c r="L5" i="12"/>
  <c r="I5" i="12"/>
  <c r="G28" i="11"/>
  <c r="I13" i="11"/>
  <c r="I26" i="11"/>
  <c r="I25" i="11"/>
  <c r="I24" i="11"/>
  <c r="L23" i="11"/>
  <c r="I23" i="11"/>
  <c r="I22" i="11"/>
  <c r="I21" i="11"/>
  <c r="I20" i="11"/>
  <c r="I19" i="11"/>
  <c r="I17" i="11"/>
  <c r="L16" i="11"/>
  <c r="I16" i="11"/>
  <c r="L14" i="11"/>
  <c r="I14" i="11"/>
  <c r="L12" i="11"/>
  <c r="I12" i="11"/>
  <c r="K11" i="11"/>
  <c r="K28" i="11" s="1"/>
  <c r="J11" i="11"/>
  <c r="J28" i="11" s="1"/>
  <c r="H11" i="11"/>
  <c r="G11" i="11"/>
  <c r="G29" i="11" s="1"/>
  <c r="L10" i="11"/>
  <c r="I10" i="11"/>
  <c r="L9" i="11"/>
  <c r="I9" i="11"/>
  <c r="L8" i="11"/>
  <c r="I8" i="11"/>
  <c r="I7" i="11"/>
  <c r="L6" i="11"/>
  <c r="I6" i="11"/>
  <c r="K11" i="10"/>
  <c r="J11" i="10"/>
  <c r="L23" i="10"/>
  <c r="L16" i="10"/>
  <c r="L14" i="10"/>
  <c r="L12" i="10"/>
  <c r="L10" i="10"/>
  <c r="L9" i="10"/>
  <c r="L8" i="10"/>
  <c r="L6" i="10"/>
  <c r="I14" i="10"/>
  <c r="I16" i="10"/>
  <c r="I17" i="10"/>
  <c r="I19" i="10"/>
  <c r="I20" i="10"/>
  <c r="I21" i="10"/>
  <c r="I22" i="10"/>
  <c r="I23" i="10"/>
  <c r="I24" i="10"/>
  <c r="I25" i="10"/>
  <c r="I26" i="10"/>
  <c r="I12" i="10"/>
  <c r="I7" i="10"/>
  <c r="I8" i="10"/>
  <c r="I9" i="10"/>
  <c r="I10" i="10"/>
  <c r="I11" i="10"/>
  <c r="I6" i="10"/>
  <c r="H11" i="10"/>
  <c r="G11" i="10"/>
  <c r="K27" i="10"/>
  <c r="J27" i="10"/>
  <c r="H27" i="10"/>
  <c r="G27" i="10"/>
  <c r="K26" i="8"/>
  <c r="K11" i="8"/>
  <c r="N26" i="8"/>
  <c r="M26" i="8"/>
  <c r="J26" i="8"/>
  <c r="H26" i="8"/>
  <c r="G26" i="8"/>
  <c r="L25" i="8"/>
  <c r="I25" i="8"/>
  <c r="L24" i="8"/>
  <c r="I24" i="8"/>
  <c r="O23" i="8"/>
  <c r="L23" i="8"/>
  <c r="I23" i="8"/>
  <c r="O22" i="8"/>
  <c r="L22" i="8"/>
  <c r="I22" i="8"/>
  <c r="O21" i="8"/>
  <c r="L21" i="8"/>
  <c r="I21" i="8"/>
  <c r="O20" i="8"/>
  <c r="L20" i="8"/>
  <c r="I20" i="8"/>
  <c r="O19" i="8"/>
  <c r="L19" i="8"/>
  <c r="I19" i="8"/>
  <c r="L18" i="8"/>
  <c r="I18" i="8"/>
  <c r="L17" i="8"/>
  <c r="I17" i="8"/>
  <c r="L16" i="8"/>
  <c r="I16" i="8"/>
  <c r="L15" i="8"/>
  <c r="I15" i="8"/>
  <c r="O14" i="8"/>
  <c r="L14" i="8"/>
  <c r="I14" i="8"/>
  <c r="O13" i="8"/>
  <c r="L13" i="8"/>
  <c r="I13" i="8"/>
  <c r="O12" i="8"/>
  <c r="L12" i="8"/>
  <c r="I12" i="8"/>
  <c r="N11" i="8"/>
  <c r="N27" i="8" s="1"/>
  <c r="M11" i="8"/>
  <c r="M27" i="8" s="1"/>
  <c r="J11" i="8"/>
  <c r="H11" i="8"/>
  <c r="G11" i="8"/>
  <c r="O10" i="8"/>
  <c r="L10" i="8"/>
  <c r="I10" i="8"/>
  <c r="O9" i="8"/>
  <c r="L9" i="8"/>
  <c r="I9" i="8"/>
  <c r="O8" i="8"/>
  <c r="L8" i="8"/>
  <c r="I8" i="8"/>
  <c r="O7" i="8"/>
  <c r="L7" i="8"/>
  <c r="I7" i="8"/>
  <c r="O6" i="8"/>
  <c r="L6" i="8"/>
  <c r="I6" i="8"/>
  <c r="G11" i="6"/>
  <c r="I13" i="6"/>
  <c r="L13" i="6"/>
  <c r="O13" i="6"/>
  <c r="N26" i="6"/>
  <c r="M26" i="6"/>
  <c r="K26" i="6"/>
  <c r="J26" i="6"/>
  <c r="H26" i="6"/>
  <c r="G26" i="6"/>
  <c r="L25" i="6"/>
  <c r="I25" i="6"/>
  <c r="L24" i="6"/>
  <c r="I24" i="6"/>
  <c r="O23" i="6"/>
  <c r="L23" i="6"/>
  <c r="I23" i="6"/>
  <c r="O22" i="6"/>
  <c r="L22" i="6"/>
  <c r="I22" i="6"/>
  <c r="O21" i="6"/>
  <c r="L21" i="6"/>
  <c r="I21" i="6"/>
  <c r="O20" i="6"/>
  <c r="L20" i="6"/>
  <c r="I20" i="6"/>
  <c r="O19" i="6"/>
  <c r="L19" i="6"/>
  <c r="I19" i="6"/>
  <c r="O18" i="6"/>
  <c r="L18" i="6"/>
  <c r="I18" i="6"/>
  <c r="O17" i="6"/>
  <c r="L17" i="6"/>
  <c r="I17" i="6"/>
  <c r="O16" i="6"/>
  <c r="L16" i="6"/>
  <c r="I16" i="6"/>
  <c r="L15" i="6"/>
  <c r="I15" i="6"/>
  <c r="O14" i="6"/>
  <c r="L14" i="6"/>
  <c r="I14" i="6"/>
  <c r="O12" i="6"/>
  <c r="L12" i="6"/>
  <c r="I12" i="6"/>
  <c r="N11" i="6"/>
  <c r="M11" i="6"/>
  <c r="K11" i="6"/>
  <c r="J11" i="6"/>
  <c r="J27" i="6" s="1"/>
  <c r="H11" i="6"/>
  <c r="O10" i="6"/>
  <c r="L10" i="6"/>
  <c r="I10" i="6"/>
  <c r="O9" i="6"/>
  <c r="L9" i="6"/>
  <c r="I9" i="6"/>
  <c r="O8" i="6"/>
  <c r="L8" i="6"/>
  <c r="I8" i="6"/>
  <c r="O7" i="6"/>
  <c r="L7" i="6"/>
  <c r="I7" i="6"/>
  <c r="O6" i="6"/>
  <c r="L6" i="6"/>
  <c r="I6" i="6"/>
  <c r="L7" i="5"/>
  <c r="L8" i="5"/>
  <c r="L9" i="5"/>
  <c r="K11" i="5"/>
  <c r="J11" i="5"/>
  <c r="L11" i="5" s="1"/>
  <c r="O16" i="5"/>
  <c r="O15" i="5"/>
  <c r="O13" i="5"/>
  <c r="O12" i="5"/>
  <c r="N11" i="5"/>
  <c r="M11" i="5"/>
  <c r="O11" i="5" s="1"/>
  <c r="O8" i="5"/>
  <c r="O9" i="5"/>
  <c r="O10" i="5"/>
  <c r="O7" i="5"/>
  <c r="O17" i="5"/>
  <c r="O18" i="5"/>
  <c r="O19" i="5"/>
  <c r="O20" i="5"/>
  <c r="O21" i="5"/>
  <c r="O22" i="5"/>
  <c r="H11" i="5"/>
  <c r="G11" i="5"/>
  <c r="I7" i="5"/>
  <c r="I8" i="5"/>
  <c r="I9" i="5"/>
  <c r="I10" i="5"/>
  <c r="N25" i="5"/>
  <c r="N26" i="5" s="1"/>
  <c r="M25" i="5"/>
  <c r="K25" i="5"/>
  <c r="J25" i="5"/>
  <c r="H25" i="5"/>
  <c r="H26" i="5" s="1"/>
  <c r="G25" i="5"/>
  <c r="L24" i="5"/>
  <c r="I24" i="5"/>
  <c r="L23" i="5"/>
  <c r="I23" i="5"/>
  <c r="L22" i="5"/>
  <c r="I22" i="5"/>
  <c r="L21" i="5"/>
  <c r="I21" i="5"/>
  <c r="L20" i="5"/>
  <c r="I20" i="5"/>
  <c r="L19" i="5"/>
  <c r="I19" i="5"/>
  <c r="L18" i="5"/>
  <c r="I18" i="5"/>
  <c r="L17" i="5"/>
  <c r="I17" i="5"/>
  <c r="L16" i="5"/>
  <c r="I16" i="5"/>
  <c r="L15" i="5"/>
  <c r="I15" i="5"/>
  <c r="L14" i="5"/>
  <c r="I14" i="5"/>
  <c r="L13" i="5"/>
  <c r="I13" i="5"/>
  <c r="L12" i="5"/>
  <c r="I12" i="5"/>
  <c r="L10" i="5"/>
  <c r="O6" i="5"/>
  <c r="L6" i="5"/>
  <c r="I6" i="5"/>
  <c r="O26" i="4"/>
  <c r="N26" i="4"/>
  <c r="M26" i="4"/>
  <c r="K26" i="4"/>
  <c r="J26" i="4"/>
  <c r="H26" i="4"/>
  <c r="G26" i="4"/>
  <c r="L25" i="4"/>
  <c r="I25" i="4"/>
  <c r="L24" i="4"/>
  <c r="I24" i="4"/>
  <c r="L23" i="4"/>
  <c r="I23" i="4"/>
  <c r="O22" i="4"/>
  <c r="L22" i="4"/>
  <c r="I22" i="4"/>
  <c r="O21" i="4"/>
  <c r="L21" i="4"/>
  <c r="I21" i="4"/>
  <c r="O20" i="4"/>
  <c r="L20" i="4"/>
  <c r="I20" i="4"/>
  <c r="O19" i="4"/>
  <c r="L19" i="4"/>
  <c r="I19" i="4"/>
  <c r="O18" i="4"/>
  <c r="L18" i="4"/>
  <c r="I18" i="4"/>
  <c r="O17" i="4"/>
  <c r="L17" i="4"/>
  <c r="I17" i="4"/>
  <c r="L16" i="4"/>
  <c r="I16" i="4"/>
  <c r="O15" i="4"/>
  <c r="L15" i="4"/>
  <c r="I15" i="4"/>
  <c r="O14" i="4"/>
  <c r="L14" i="4"/>
  <c r="I14" i="4"/>
  <c r="O13" i="4"/>
  <c r="L13" i="4"/>
  <c r="I13" i="4"/>
  <c r="L12" i="4"/>
  <c r="I12" i="4"/>
  <c r="N11" i="4"/>
  <c r="O11" i="4" s="1"/>
  <c r="M11" i="4"/>
  <c r="K11" i="4"/>
  <c r="J11" i="4"/>
  <c r="L11" i="4" s="1"/>
  <c r="I11" i="4"/>
  <c r="H11" i="4"/>
  <c r="H27" i="4" s="1"/>
  <c r="G11" i="4"/>
  <c r="G27" i="4" s="1"/>
  <c r="O10" i="4"/>
  <c r="L10" i="4"/>
  <c r="I10" i="4"/>
  <c r="O9" i="4"/>
  <c r="I9" i="4"/>
  <c r="O8" i="4"/>
  <c r="L8" i="4"/>
  <c r="I8" i="4"/>
  <c r="O6" i="4"/>
  <c r="L6" i="4"/>
  <c r="I6" i="4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I8" i="1"/>
  <c r="I9" i="1"/>
  <c r="I10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6" i="1"/>
  <c r="N26" i="1"/>
  <c r="M26" i="1"/>
  <c r="K26" i="1"/>
  <c r="J26" i="1"/>
  <c r="H26" i="1"/>
  <c r="G26" i="1"/>
  <c r="O8" i="1"/>
  <c r="O9" i="1"/>
  <c r="O10" i="1"/>
  <c r="O13" i="1"/>
  <c r="O14" i="1"/>
  <c r="O15" i="1"/>
  <c r="O17" i="1"/>
  <c r="O18" i="1"/>
  <c r="O19" i="1"/>
  <c r="O20" i="1"/>
  <c r="O21" i="1"/>
  <c r="O22" i="1"/>
  <c r="L8" i="1"/>
  <c r="L10" i="1"/>
  <c r="L12" i="1"/>
  <c r="N11" i="1"/>
  <c r="M11" i="1"/>
  <c r="K11" i="1"/>
  <c r="J11" i="1"/>
  <c r="O6" i="1"/>
  <c r="L6" i="1"/>
  <c r="H11" i="1"/>
  <c r="G11" i="1"/>
  <c r="L26" i="4" l="1"/>
  <c r="K27" i="8"/>
  <c r="K27" i="4"/>
  <c r="K28" i="12"/>
  <c r="L28" i="12" s="1"/>
  <c r="I27" i="4"/>
  <c r="M27" i="4"/>
  <c r="I26" i="4"/>
  <c r="M27" i="6"/>
  <c r="O26" i="8"/>
  <c r="J28" i="12"/>
  <c r="L25" i="13"/>
  <c r="J26" i="13"/>
  <c r="I25" i="13"/>
  <c r="H26" i="13"/>
  <c r="I11" i="13"/>
  <c r="G26" i="13"/>
  <c r="L11" i="13"/>
  <c r="K26" i="13"/>
  <c r="H28" i="12"/>
  <c r="I28" i="12" s="1"/>
  <c r="L27" i="12"/>
  <c r="I27" i="12"/>
  <c r="I10" i="12"/>
  <c r="L10" i="12"/>
  <c r="I11" i="11"/>
  <c r="I27" i="11"/>
  <c r="L28" i="11"/>
  <c r="L11" i="11"/>
  <c r="H28" i="11"/>
  <c r="L11" i="10"/>
  <c r="J28" i="10"/>
  <c r="L27" i="10"/>
  <c r="H28" i="10"/>
  <c r="I27" i="10"/>
  <c r="G28" i="10"/>
  <c r="K28" i="10"/>
  <c r="G27" i="8"/>
  <c r="I26" i="8"/>
  <c r="L26" i="8"/>
  <c r="J27" i="8"/>
  <c r="L27" i="8" s="1"/>
  <c r="H27" i="8"/>
  <c r="I27" i="8" s="1"/>
  <c r="O27" i="8"/>
  <c r="L11" i="8"/>
  <c r="O11" i="8"/>
  <c r="I11" i="8"/>
  <c r="G27" i="6"/>
  <c r="H27" i="6"/>
  <c r="I26" i="6"/>
  <c r="L11" i="6"/>
  <c r="L26" i="6"/>
  <c r="O11" i="6"/>
  <c r="O26" i="6"/>
  <c r="I11" i="6"/>
  <c r="K27" i="6"/>
  <c r="L27" i="6" s="1"/>
  <c r="N27" i="6"/>
  <c r="O27" i="6" s="1"/>
  <c r="I11" i="5"/>
  <c r="I25" i="5"/>
  <c r="O25" i="5"/>
  <c r="L25" i="5"/>
  <c r="G26" i="5"/>
  <c r="I26" i="5" s="1"/>
  <c r="J26" i="5"/>
  <c r="K26" i="5"/>
  <c r="M26" i="5"/>
  <c r="O26" i="5" s="1"/>
  <c r="J27" i="4"/>
  <c r="L27" i="4" s="1"/>
  <c r="N27" i="4"/>
  <c r="O27" i="4" s="1"/>
  <c r="G27" i="1"/>
  <c r="N27" i="1"/>
  <c r="M27" i="1"/>
  <c r="J27" i="1"/>
  <c r="K27" i="1"/>
  <c r="I26" i="1"/>
  <c r="I11" i="1"/>
  <c r="O11" i="1"/>
  <c r="L26" i="1"/>
  <c r="H27" i="1"/>
  <c r="L11" i="1"/>
  <c r="O26" i="1"/>
  <c r="L26" i="13" l="1"/>
  <c r="I26" i="13"/>
  <c r="L28" i="10"/>
  <c r="I28" i="10"/>
  <c r="I27" i="6"/>
  <c r="L26" i="5"/>
  <c r="L27" i="1"/>
  <c r="O27" i="1"/>
  <c r="I27" i="1"/>
  <c r="I28" i="11"/>
</calcChain>
</file>

<file path=xl/sharedStrings.xml><?xml version="1.0" encoding="utf-8"?>
<sst xmlns="http://schemas.openxmlformats.org/spreadsheetml/2006/main" count="386" uniqueCount="70">
  <si>
    <t>tttt</t>
  </si>
  <si>
    <t>ytrgjnmk547vcvv</t>
  </si>
  <si>
    <t>bvggh</t>
  </si>
  <si>
    <t>t6yuy6ty6666</t>
  </si>
  <si>
    <t>4tfrgfhjjk,,.,….h6ytmu,mgm</t>
  </si>
  <si>
    <t>WYKONANIE  WYDATKÓW  SZKOŁY  PODSTAWOWEJ, ODDZIAŁU  PRZEDSZKOLNEGO  I  GIMNAZJUM</t>
  </si>
  <si>
    <t>załącznik nr 6</t>
  </si>
  <si>
    <t>SP BIELICE</t>
  </si>
  <si>
    <t>GIMNAZJUM</t>
  </si>
  <si>
    <t>PLAN</t>
  </si>
  <si>
    <t>WYKONANIE</t>
  </si>
  <si>
    <t>%</t>
  </si>
  <si>
    <t>Dodatkowe wynagrodzenia roczne</t>
  </si>
  <si>
    <t>Składki na Fundusz Pracy</t>
  </si>
  <si>
    <t>Usługi remontowe</t>
  </si>
  <si>
    <t>Usługi pozostałe</t>
  </si>
  <si>
    <t>Usługi zdrowotne</t>
  </si>
  <si>
    <t>Podróże służbowe krajowe</t>
  </si>
  <si>
    <t>Różne opłaty i składki</t>
  </si>
  <si>
    <t>Szkolenie pracowników</t>
  </si>
  <si>
    <t>Razem pozostałe wydatki</t>
  </si>
  <si>
    <t>L.p</t>
  </si>
  <si>
    <t>Wyszczególnienie</t>
  </si>
  <si>
    <t>OGÓŁEM WYDATKI:</t>
  </si>
  <si>
    <t>Wynagrodzenia bezosobowe</t>
  </si>
  <si>
    <t>Wynagrodzenia osobowe pracowników</t>
  </si>
  <si>
    <t>ODDZIAŁ PRZEDSZKOLNY                I PUNKT PRZEDSZKOLNY</t>
  </si>
  <si>
    <t>ZA  2015 ROK</t>
  </si>
  <si>
    <t>Składki na ubezpieczenia społeczne</t>
  </si>
  <si>
    <t>Razem wynagrodzenia i pochodne</t>
  </si>
  <si>
    <t>Dodatki mieszkaniowe i wiejskie</t>
  </si>
  <si>
    <t xml:space="preserve">Materiały i wyposażenie </t>
  </si>
  <si>
    <t>Pomoce naukowe i dydaktyczne, książki</t>
  </si>
  <si>
    <t>Opłaty za dostarczenie energi elektrycznej i wody</t>
  </si>
  <si>
    <t>Stypendium Wójta</t>
  </si>
  <si>
    <t>Opłaty  z tytułu usług telekomunikacyjnych</t>
  </si>
  <si>
    <t>Wydatki na ZFŚS</t>
  </si>
  <si>
    <t>Wydatki inwestycyjne (zakup tablic interaktywnych i projektorów multimedialnych )</t>
  </si>
  <si>
    <t>ZA  2016 ROK</t>
  </si>
  <si>
    <t>Wydatki osobowe niezaliczane do wynagrodzeń</t>
  </si>
  <si>
    <t>Zakup materiałów i wyposażenia</t>
  </si>
  <si>
    <t>Zakup środków dydaktycznych i książek</t>
  </si>
  <si>
    <t>Zakup energii</t>
  </si>
  <si>
    <t>Zakup usług remontowych</t>
  </si>
  <si>
    <t>Zakup usług pozostałych</t>
  </si>
  <si>
    <t>Zakup usług zdrowotnych</t>
  </si>
  <si>
    <t>Odpisy na ZFŚS</t>
  </si>
  <si>
    <t>§</t>
  </si>
  <si>
    <t>Szkolenia pracowników</t>
  </si>
  <si>
    <t>Opłaty z tytułu zakupu usług telekomunikacyjnych</t>
  </si>
  <si>
    <t>Zakup srodków żywności</t>
  </si>
  <si>
    <t>ZA  OKRES OD 01-06/ 2017 ROK</t>
  </si>
  <si>
    <t>ZA  OKRES OD 01-09/ 2017 ROK</t>
  </si>
  <si>
    <t>Inne formy pomocy dla uczniów</t>
  </si>
  <si>
    <t>ZA  OKRES OD 01-12/ 2017 ROK</t>
  </si>
  <si>
    <t xml:space="preserve">WYKONANIE  WYDATKÓW  SZKOŁY  PODSTAWOWEJ, ODDZIAŁU  PRZEDSZKOLNEGO </t>
  </si>
  <si>
    <t>ZA  OKRES OD 01-06/2018 ROK</t>
  </si>
  <si>
    <t>Zakupy inwestycyjne</t>
  </si>
  <si>
    <t xml:space="preserve">Odsetki </t>
  </si>
  <si>
    <t>ZA  OKRES OD 01-12/2018 ROK</t>
  </si>
  <si>
    <t>Odsetki od nieterminowych wpłat z tytułu pozostałych podatków i opłat</t>
  </si>
  <si>
    <t>Wydatki osobowe niezaliczone do wynagrodzeń</t>
  </si>
  <si>
    <t>Zakup środków żywności</t>
  </si>
  <si>
    <t>Na zakupy inwestycyjne</t>
  </si>
  <si>
    <t>Szkolenia pracowników niebędących członkami korpusu służby cywilnej</t>
  </si>
  <si>
    <t>Składki na Fundusz Pracy oraz Solidarnościowy Fundusz Wsparcia Osób Niepełnosprawnych</t>
  </si>
  <si>
    <t>Odpisy na Zakładowy Fundusz Świadczeń Socjalnych</t>
  </si>
  <si>
    <t>SP BIELICE DZIAŁ 801 ROZDZIAŁ 80101;80146;80150</t>
  </si>
  <si>
    <t>ODDZIAŁ PRZEDSZKOLNY                I PUNKT PRZEDSZKOLNY DZIAŁ 801 ROZDZIAŁ 80103;80104;80106</t>
  </si>
  <si>
    <t>ZA  OKRES OD 01-06/2019 ROK                                                                              załącznik nr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</si>
</sst>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zcionka tekstu podstawowego"/>
      <family val="2"/>
      <charset val="238"/>
    </font>
    <font>
      <sz val="10"/>
      <color theme="1"/>
      <name val="Times New Roman"/>
      <family val="1"/>
      <charset val="238"/>
    </font>
    <font>
      <b/>
      <sz val="13"/>
      <color theme="1"/>
      <name val="Times New Roman"/>
      <family val="1"/>
      <charset val="238"/>
    </font>
    <font>
      <sz val="10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b/>
      <sz val="10"/>
      <color theme="1"/>
      <name val="Czcionka tekstu podstawowego"/>
      <charset val="238"/>
    </font>
    <font>
      <sz val="11"/>
      <color rgb="FFFF0000"/>
      <name val="Czcionka tekstu podstawowego"/>
      <family val="2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2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11">
    <xf numFmtId="0" fontId="0" fillId="0" borderId="0" xfId="0"/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/>
    <xf numFmtId="0" fontId="5" fillId="0" borderId="1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4" fontId="7" fillId="0" borderId="1" xfId="0" applyNumberFormat="1" applyFont="1" applyBorder="1" applyAlignment="1">
      <alignment horizontal="right"/>
    </xf>
    <xf numFmtId="4" fontId="8" fillId="0" borderId="1" xfId="0" applyNumberFormat="1" applyFont="1" applyBorder="1" applyAlignment="1">
      <alignment horizontal="right"/>
    </xf>
    <xf numFmtId="4" fontId="8" fillId="0" borderId="0" xfId="0" applyNumberFormat="1" applyFont="1" applyAlignment="1">
      <alignment horizontal="right"/>
    </xf>
    <xf numFmtId="4" fontId="9" fillId="0" borderId="1" xfId="0" applyNumberFormat="1" applyFont="1" applyBorder="1" applyAlignment="1">
      <alignment horizontal="right"/>
    </xf>
    <xf numFmtId="0" fontId="6" fillId="0" borderId="0" xfId="0" applyFont="1"/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4" fontId="0" fillId="0" borderId="0" xfId="0" applyNumberFormat="1"/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 horizontal="right"/>
    </xf>
    <xf numFmtId="4" fontId="8" fillId="0" borderId="0" xfId="0" applyNumberFormat="1" applyFont="1" applyBorder="1" applyAlignment="1">
      <alignment horizontal="right"/>
    </xf>
    <xf numFmtId="4" fontId="9" fillId="0" borderId="0" xfId="0" applyNumberFormat="1" applyFont="1" applyBorder="1" applyAlignment="1">
      <alignment horizontal="right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0" fillId="0" borderId="0" xfId="0" applyBorder="1" applyAlignment="1">
      <alignment horizontal="center"/>
    </xf>
    <xf numFmtId="0" fontId="1" fillId="0" borderId="1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0" fontId="0" fillId="0" borderId="1" xfId="0" applyBorder="1"/>
    <xf numFmtId="4" fontId="0" fillId="0" borderId="1" xfId="0" applyNumberFormat="1" applyBorder="1"/>
    <xf numFmtId="0" fontId="1" fillId="0" borderId="1" xfId="0" applyFont="1" applyBorder="1" applyAlignment="1">
      <alignment horizontal="left" vertical="center"/>
    </xf>
    <xf numFmtId="0" fontId="4" fillId="0" borderId="1" xfId="0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right" wrapText="1"/>
    </xf>
    <xf numFmtId="0" fontId="6" fillId="0" borderId="0" xfId="0" applyNumberFormat="1" applyFont="1" applyAlignment="1">
      <alignment wrapText="1"/>
    </xf>
    <xf numFmtId="0" fontId="0" fillId="0" borderId="0" xfId="0" applyNumberFormat="1" applyAlignment="1">
      <alignment wrapText="1"/>
    </xf>
    <xf numFmtId="4" fontId="4" fillId="0" borderId="1" xfId="0" applyNumberFormat="1" applyFont="1" applyBorder="1"/>
    <xf numFmtId="4" fontId="7" fillId="0" borderId="1" xfId="0" applyNumberFormat="1" applyFont="1" applyBorder="1" applyAlignment="1">
      <alignment horizontal="right" wrapText="1"/>
    </xf>
    <xf numFmtId="0" fontId="4" fillId="0" borderId="1" xfId="0" applyFont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wrapText="1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5" fillId="0" borderId="8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6" xfId="0" applyBorder="1" applyAlignment="1"/>
    <xf numFmtId="0" fontId="0" fillId="0" borderId="7" xfId="0" applyBorder="1" applyAlignment="1"/>
    <xf numFmtId="0" fontId="1" fillId="0" borderId="7" xfId="0" applyFont="1" applyBorder="1" applyAlignment="1">
      <alignment horizontal="left" vertical="center"/>
    </xf>
    <xf numFmtId="0" fontId="1" fillId="0" borderId="5" xfId="0" applyNumberFormat="1" applyFont="1" applyBorder="1" applyAlignment="1">
      <alignment horizontal="left" vertical="center" wrapText="1"/>
    </xf>
    <xf numFmtId="0" fontId="1" fillId="0" borderId="6" xfId="0" applyNumberFormat="1" applyFont="1" applyBorder="1" applyAlignment="1">
      <alignment horizontal="left" vertical="center" wrapText="1"/>
    </xf>
    <xf numFmtId="0" fontId="1" fillId="0" borderId="7" xfId="0" applyNumberFormat="1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5" fillId="0" borderId="14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/>
  <dimension ref="A2:AJ27"/>
  <sheetViews>
    <sheetView tabSelected="1" workbookViewId="0">
      <selection activeCell="A3" sqref="A3:L3"/>
    </sheetView>
  </sheetViews>
  <sheetFormatPr defaultRowHeight="14.25"/>
  <cols>
    <col min="1" max="1" width="3" customWidth="1"/>
    <col min="5" max="5" width="4" customWidth="1"/>
    <col min="6" max="6" width="6.5" customWidth="1"/>
    <col min="7" max="7" width="11.375" bestFit="1" customWidth="1"/>
    <col min="8" max="8" width="11.625" customWidth="1"/>
    <col min="9" max="9" width="15.625" customWidth="1"/>
    <col min="10" max="10" width="9.75" customWidth="1"/>
    <col min="11" max="11" width="12" customWidth="1"/>
    <col min="12" max="12" width="7.125" customWidth="1"/>
    <col min="13" max="13" width="11.75" customWidth="1"/>
    <col min="14" max="14" width="12.25" customWidth="1"/>
    <col min="15" max="15" width="6.75" customWidth="1"/>
    <col min="18" max="18" width="9.875" bestFit="1" customWidth="1"/>
  </cols>
  <sheetData>
    <row r="2" spans="1:36" ht="16.5" customHeight="1">
      <c r="A2" s="1" t="s">
        <v>55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AC2" t="s">
        <v>4</v>
      </c>
      <c r="AD2" t="s">
        <v>3</v>
      </c>
      <c r="AG2" t="s">
        <v>2</v>
      </c>
      <c r="AH2" t="s">
        <v>1</v>
      </c>
      <c r="AJ2" t="s">
        <v>0</v>
      </c>
    </row>
    <row r="3" spans="1:36" ht="38.25" customHeight="1" thickBot="1">
      <c r="A3" s="71" t="s">
        <v>69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N3" s="72"/>
      <c r="O3" s="72"/>
    </row>
    <row r="4" spans="1:36" ht="42.75" customHeight="1">
      <c r="A4" s="73" t="s">
        <v>21</v>
      </c>
      <c r="B4" s="75" t="s">
        <v>22</v>
      </c>
      <c r="C4" s="76"/>
      <c r="D4" s="76"/>
      <c r="E4" s="76"/>
      <c r="F4" s="77"/>
      <c r="G4" s="81" t="s">
        <v>67</v>
      </c>
      <c r="H4" s="82"/>
      <c r="I4" s="83"/>
      <c r="J4" s="84" t="s">
        <v>68</v>
      </c>
      <c r="K4" s="85"/>
      <c r="L4" s="86"/>
      <c r="M4" s="87"/>
      <c r="N4" s="87"/>
      <c r="O4" s="87"/>
    </row>
    <row r="5" spans="1:36">
      <c r="A5" s="74"/>
      <c r="B5" s="78"/>
      <c r="C5" s="79"/>
      <c r="D5" s="79"/>
      <c r="E5" s="79"/>
      <c r="F5" s="80"/>
      <c r="G5" s="4" t="s">
        <v>9</v>
      </c>
      <c r="H5" s="5" t="s">
        <v>10</v>
      </c>
      <c r="I5" s="4" t="s">
        <v>11</v>
      </c>
      <c r="J5" s="4" t="s">
        <v>9</v>
      </c>
      <c r="K5" s="4" t="s">
        <v>10</v>
      </c>
      <c r="L5" s="4" t="s">
        <v>11</v>
      </c>
      <c r="M5" s="37"/>
      <c r="N5" s="37"/>
      <c r="O5" s="37"/>
      <c r="Q5" s="44"/>
    </row>
    <row r="6" spans="1:36" ht="15">
      <c r="A6" s="63">
        <v>1</v>
      </c>
      <c r="B6" s="88" t="s">
        <v>25</v>
      </c>
      <c r="C6" s="88"/>
      <c r="D6" s="88"/>
      <c r="E6" s="88"/>
      <c r="F6" s="88"/>
      <c r="G6" s="7">
        <v>2073019.33</v>
      </c>
      <c r="H6" s="7">
        <v>999105.09</v>
      </c>
      <c r="I6" s="7">
        <f>H6*100/G6</f>
        <v>48.195647553368445</v>
      </c>
      <c r="J6" s="7">
        <v>213314</v>
      </c>
      <c r="K6" s="7">
        <v>68610.09</v>
      </c>
      <c r="L6" s="7">
        <f>K6*100/J6</f>
        <v>32.163894540442726</v>
      </c>
      <c r="M6" s="38"/>
      <c r="N6" s="38"/>
      <c r="O6" s="38"/>
      <c r="P6" s="11"/>
      <c r="Q6" s="44"/>
    </row>
    <row r="7" spans="1:36" ht="15">
      <c r="A7" s="63">
        <v>2</v>
      </c>
      <c r="B7" s="89" t="s">
        <v>24</v>
      </c>
      <c r="C7" s="90"/>
      <c r="D7" s="90"/>
      <c r="E7" s="90"/>
      <c r="F7" s="91"/>
      <c r="G7" s="7">
        <v>2240</v>
      </c>
      <c r="H7" s="7">
        <v>2240</v>
      </c>
      <c r="I7" s="7">
        <f t="shared" ref="I7:I10" si="0">H7*100/G7</f>
        <v>100</v>
      </c>
      <c r="J7" s="7">
        <v>0</v>
      </c>
      <c r="K7" s="7">
        <v>0</v>
      </c>
      <c r="L7" s="7">
        <v>0</v>
      </c>
      <c r="M7" s="38"/>
      <c r="N7" s="38"/>
      <c r="O7" s="38"/>
      <c r="P7" s="11"/>
      <c r="Q7" s="44"/>
    </row>
    <row r="8" spans="1:36" ht="15">
      <c r="A8" s="63">
        <v>3</v>
      </c>
      <c r="B8" s="88" t="s">
        <v>12</v>
      </c>
      <c r="C8" s="88"/>
      <c r="D8" s="88"/>
      <c r="E8" s="88"/>
      <c r="F8" s="88"/>
      <c r="G8" s="7">
        <v>159044.78</v>
      </c>
      <c r="H8" s="7">
        <v>159044.78</v>
      </c>
      <c r="I8" s="7">
        <f t="shared" si="0"/>
        <v>100</v>
      </c>
      <c r="J8" s="7">
        <v>14867.89</v>
      </c>
      <c r="K8" s="7">
        <v>14867.89</v>
      </c>
      <c r="L8" s="7">
        <f t="shared" ref="L8:L10" si="1">K8*100/J8</f>
        <v>100</v>
      </c>
      <c r="M8" s="38"/>
      <c r="N8" s="38"/>
      <c r="O8" s="38"/>
      <c r="P8" s="11"/>
      <c r="Q8" s="44"/>
    </row>
    <row r="9" spans="1:36" ht="15">
      <c r="A9" s="63">
        <v>4</v>
      </c>
      <c r="B9" s="88" t="s">
        <v>28</v>
      </c>
      <c r="C9" s="88"/>
      <c r="D9" s="88"/>
      <c r="E9" s="88"/>
      <c r="F9" s="88"/>
      <c r="G9" s="7">
        <v>358000</v>
      </c>
      <c r="H9" s="7">
        <v>200050.57</v>
      </c>
      <c r="I9" s="7">
        <f t="shared" si="0"/>
        <v>55.880047486033519</v>
      </c>
      <c r="J9" s="7">
        <v>45200</v>
      </c>
      <c r="K9" s="7">
        <v>15350.38</v>
      </c>
      <c r="L9" s="7">
        <f t="shared" si="1"/>
        <v>33.961017699115047</v>
      </c>
      <c r="M9" s="38"/>
      <c r="N9" s="38"/>
      <c r="O9" s="38"/>
      <c r="P9" s="11"/>
      <c r="Q9" s="44"/>
    </row>
    <row r="10" spans="1:36" ht="27.75" customHeight="1">
      <c r="A10" s="63">
        <v>5</v>
      </c>
      <c r="B10" s="92" t="s">
        <v>65</v>
      </c>
      <c r="C10" s="93"/>
      <c r="D10" s="93"/>
      <c r="E10" s="93"/>
      <c r="F10" s="94"/>
      <c r="G10" s="7">
        <v>42000</v>
      </c>
      <c r="H10" s="7">
        <v>19137.3</v>
      </c>
      <c r="I10" s="7">
        <f t="shared" si="0"/>
        <v>45.564999999999998</v>
      </c>
      <c r="J10" s="7">
        <v>6000</v>
      </c>
      <c r="K10" s="7">
        <v>1359.34</v>
      </c>
      <c r="L10" s="7">
        <f t="shared" si="1"/>
        <v>22.655666666666665</v>
      </c>
      <c r="M10" s="38"/>
      <c r="N10" s="38"/>
      <c r="O10" s="38"/>
      <c r="P10" s="11"/>
      <c r="Q10" s="44"/>
      <c r="R10" s="15"/>
    </row>
    <row r="11" spans="1:36" ht="15">
      <c r="A11" s="95" t="s">
        <v>29</v>
      </c>
      <c r="B11" s="95"/>
      <c r="C11" s="95"/>
      <c r="D11" s="95"/>
      <c r="E11" s="95"/>
      <c r="F11" s="95"/>
      <c r="G11" s="8">
        <f>SUM(G6:G10)</f>
        <v>2634304.11</v>
      </c>
      <c r="H11" s="8">
        <f>SUM(H6:H10)</f>
        <v>1379577.74</v>
      </c>
      <c r="I11" s="8">
        <f>H11*100/G11</f>
        <v>52.369722036382505</v>
      </c>
      <c r="J11" s="8">
        <f>SUM(J6:J10)</f>
        <v>279381.89</v>
      </c>
      <c r="K11" s="8">
        <f>SUM(K6:K10)</f>
        <v>100187.7</v>
      </c>
      <c r="L11" s="8">
        <f>K11*100/J11</f>
        <v>35.86048472934305</v>
      </c>
      <c r="M11" s="39"/>
      <c r="N11" s="39"/>
      <c r="O11" s="39"/>
      <c r="P11" s="11"/>
      <c r="Q11" s="44"/>
      <c r="R11" s="15"/>
    </row>
    <row r="12" spans="1:36" ht="15">
      <c r="A12" s="63">
        <v>6</v>
      </c>
      <c r="B12" s="88" t="s">
        <v>61</v>
      </c>
      <c r="C12" s="88"/>
      <c r="D12" s="88"/>
      <c r="E12" s="88"/>
      <c r="F12" s="88"/>
      <c r="G12" s="7">
        <v>126200</v>
      </c>
      <c r="H12" s="7">
        <v>59555.25</v>
      </c>
      <c r="I12" s="7">
        <f>H12*100/G12</f>
        <v>47.191164817749602</v>
      </c>
      <c r="J12" s="7">
        <v>10400</v>
      </c>
      <c r="K12" s="7">
        <v>5090.22</v>
      </c>
      <c r="L12" s="7">
        <f>K12*100/J12</f>
        <v>48.94442307692308</v>
      </c>
      <c r="M12" s="38"/>
      <c r="N12" s="38"/>
      <c r="O12" s="38"/>
      <c r="P12" s="11"/>
      <c r="Q12" s="44"/>
      <c r="R12" s="15"/>
    </row>
    <row r="13" spans="1:36" ht="15">
      <c r="A13" s="63">
        <v>7</v>
      </c>
      <c r="B13" s="89" t="s">
        <v>53</v>
      </c>
      <c r="C13" s="90"/>
      <c r="D13" s="90"/>
      <c r="E13" s="90"/>
      <c r="F13" s="98"/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38"/>
      <c r="N13" s="38"/>
      <c r="O13" s="38"/>
      <c r="P13" s="11"/>
      <c r="Q13" s="44"/>
      <c r="R13" s="15"/>
    </row>
    <row r="14" spans="1:36" ht="22.5" customHeight="1">
      <c r="A14" s="63">
        <v>8</v>
      </c>
      <c r="B14" s="92" t="s">
        <v>40</v>
      </c>
      <c r="C14" s="93"/>
      <c r="D14" s="93"/>
      <c r="E14" s="93"/>
      <c r="F14" s="94"/>
      <c r="G14" s="7">
        <v>257000</v>
      </c>
      <c r="H14" s="7">
        <v>161110.24</v>
      </c>
      <c r="I14" s="7">
        <f>H14*100/G14</f>
        <v>62.688809338521402</v>
      </c>
      <c r="J14" s="7">
        <v>44000</v>
      </c>
      <c r="K14" s="7">
        <v>0</v>
      </c>
      <c r="L14" s="7">
        <f>K14*100/J14</f>
        <v>0</v>
      </c>
      <c r="M14" s="38"/>
      <c r="N14" s="38"/>
      <c r="O14" s="38"/>
      <c r="P14" s="11"/>
      <c r="Q14" s="44"/>
      <c r="R14" s="15"/>
    </row>
    <row r="15" spans="1:36" ht="15">
      <c r="A15" s="63">
        <v>9</v>
      </c>
      <c r="B15" s="88" t="s">
        <v>62</v>
      </c>
      <c r="C15" s="88"/>
      <c r="D15" s="88"/>
      <c r="E15" s="88"/>
      <c r="F15" s="88"/>
      <c r="G15" s="7">
        <v>4800</v>
      </c>
      <c r="H15" s="7">
        <v>1400.97</v>
      </c>
      <c r="I15" s="7">
        <f>H15*100/G15</f>
        <v>29.186875000000001</v>
      </c>
      <c r="J15" s="7">
        <v>0</v>
      </c>
      <c r="K15" s="7">
        <v>0</v>
      </c>
      <c r="L15" s="7">
        <v>0</v>
      </c>
      <c r="M15" s="38"/>
      <c r="N15" s="38"/>
      <c r="O15" s="38"/>
      <c r="P15" s="11"/>
      <c r="Q15" s="44"/>
    </row>
    <row r="16" spans="1:36" ht="15">
      <c r="A16" s="63">
        <v>10</v>
      </c>
      <c r="B16" s="88" t="s">
        <v>41</v>
      </c>
      <c r="C16" s="88"/>
      <c r="D16" s="88"/>
      <c r="E16" s="88"/>
      <c r="F16" s="88"/>
      <c r="G16" s="7">
        <v>15000</v>
      </c>
      <c r="H16" s="7">
        <v>272</v>
      </c>
      <c r="I16" s="7">
        <f>H16*100/G16</f>
        <v>1.8133333333333332</v>
      </c>
      <c r="J16" s="7">
        <v>5000</v>
      </c>
      <c r="K16" s="7">
        <v>0</v>
      </c>
      <c r="L16" s="7">
        <f>K16*100/J16</f>
        <v>0</v>
      </c>
      <c r="M16" s="38"/>
      <c r="N16" s="38"/>
      <c r="O16" s="38"/>
      <c r="P16" s="11"/>
      <c r="Q16" s="44"/>
    </row>
    <row r="17" spans="1:17" ht="15">
      <c r="A17" s="63">
        <v>11</v>
      </c>
      <c r="B17" s="88" t="s">
        <v>42</v>
      </c>
      <c r="C17" s="88"/>
      <c r="D17" s="88"/>
      <c r="E17" s="88"/>
      <c r="F17" s="88"/>
      <c r="G17" s="7">
        <v>37000</v>
      </c>
      <c r="H17" s="7">
        <v>13426.4</v>
      </c>
      <c r="I17" s="7">
        <f>H17*100/G17</f>
        <v>36.287567567567571</v>
      </c>
      <c r="J17" s="7">
        <v>0</v>
      </c>
      <c r="K17" s="7">
        <v>0</v>
      </c>
      <c r="L17" s="7">
        <v>0</v>
      </c>
      <c r="M17" s="38"/>
      <c r="N17" s="38"/>
      <c r="O17" s="38"/>
      <c r="P17" s="11"/>
      <c r="Q17" s="44"/>
    </row>
    <row r="18" spans="1:17" ht="15">
      <c r="A18" s="63">
        <v>12</v>
      </c>
      <c r="B18" s="88" t="s">
        <v>45</v>
      </c>
      <c r="C18" s="88"/>
      <c r="D18" s="88"/>
      <c r="E18" s="88"/>
      <c r="F18" s="88"/>
      <c r="G18" s="7">
        <v>3000</v>
      </c>
      <c r="H18" s="7">
        <v>120</v>
      </c>
      <c r="I18" s="7">
        <f t="shared" ref="I18:I24" si="2">H18*100/G18</f>
        <v>4</v>
      </c>
      <c r="J18" s="7">
        <v>0</v>
      </c>
      <c r="K18" s="7">
        <v>0</v>
      </c>
      <c r="L18" s="7">
        <v>0</v>
      </c>
      <c r="M18" s="38"/>
      <c r="N18" s="38"/>
      <c r="O18" s="38"/>
      <c r="P18" s="11"/>
      <c r="Q18" s="44"/>
    </row>
    <row r="19" spans="1:17" ht="15">
      <c r="A19" s="63">
        <v>13</v>
      </c>
      <c r="B19" s="88" t="s">
        <v>44</v>
      </c>
      <c r="C19" s="88"/>
      <c r="D19" s="88"/>
      <c r="E19" s="88"/>
      <c r="F19" s="88"/>
      <c r="G19" s="7">
        <v>86000</v>
      </c>
      <c r="H19" s="7">
        <v>38246.07</v>
      </c>
      <c r="I19" s="7">
        <f t="shared" si="2"/>
        <v>44.472174418604652</v>
      </c>
      <c r="J19" s="7">
        <v>0</v>
      </c>
      <c r="K19" s="7">
        <v>0</v>
      </c>
      <c r="L19" s="7">
        <v>0</v>
      </c>
      <c r="M19" s="38"/>
      <c r="N19" s="38"/>
      <c r="O19" s="38"/>
      <c r="P19" s="11"/>
      <c r="Q19" s="44"/>
    </row>
    <row r="20" spans="1:17" ht="31.5" customHeight="1">
      <c r="A20" s="63">
        <v>14</v>
      </c>
      <c r="B20" s="92" t="s">
        <v>49</v>
      </c>
      <c r="C20" s="93"/>
      <c r="D20" s="93"/>
      <c r="E20" s="93"/>
      <c r="F20" s="94"/>
      <c r="G20" s="7">
        <v>3000</v>
      </c>
      <c r="H20" s="7">
        <v>1367.74</v>
      </c>
      <c r="I20" s="7">
        <f t="shared" si="2"/>
        <v>45.591333333333331</v>
      </c>
      <c r="J20" s="7">
        <v>0</v>
      </c>
      <c r="K20" s="7">
        <v>0</v>
      </c>
      <c r="L20" s="7">
        <v>0</v>
      </c>
      <c r="M20" s="38"/>
      <c r="N20" s="38"/>
      <c r="O20" s="38"/>
      <c r="P20" s="11"/>
      <c r="Q20" s="44"/>
    </row>
    <row r="21" spans="1:17" ht="15">
      <c r="A21" s="63">
        <v>15</v>
      </c>
      <c r="B21" s="88" t="s">
        <v>17</v>
      </c>
      <c r="C21" s="88"/>
      <c r="D21" s="88"/>
      <c r="E21" s="88"/>
      <c r="F21" s="88"/>
      <c r="G21" s="7">
        <v>3000</v>
      </c>
      <c r="H21" s="7">
        <v>378</v>
      </c>
      <c r="I21" s="7">
        <f t="shared" si="2"/>
        <v>12.6</v>
      </c>
      <c r="J21" s="7">
        <v>0</v>
      </c>
      <c r="K21" s="7">
        <v>0</v>
      </c>
      <c r="L21" s="7">
        <v>0</v>
      </c>
      <c r="M21" s="38"/>
      <c r="N21" s="38"/>
      <c r="O21" s="38"/>
      <c r="P21" s="11"/>
      <c r="Q21" s="44"/>
    </row>
    <row r="22" spans="1:17" ht="21" customHeight="1">
      <c r="A22" s="63">
        <v>16</v>
      </c>
      <c r="B22" s="99" t="s">
        <v>18</v>
      </c>
      <c r="C22" s="100"/>
      <c r="D22" s="100"/>
      <c r="E22" s="100"/>
      <c r="F22" s="101"/>
      <c r="G22" s="7">
        <v>4000</v>
      </c>
      <c r="H22" s="7">
        <v>0</v>
      </c>
      <c r="I22" s="7">
        <f t="shared" si="2"/>
        <v>0</v>
      </c>
      <c r="J22" s="7">
        <v>30000</v>
      </c>
      <c r="K22" s="7">
        <v>22580.31</v>
      </c>
      <c r="L22" s="7">
        <f>K22*100/J22</f>
        <v>75.267700000000005</v>
      </c>
      <c r="M22" s="38"/>
      <c r="N22" s="38"/>
      <c r="O22" s="38"/>
      <c r="P22" s="11"/>
      <c r="Q22" s="44"/>
    </row>
    <row r="23" spans="1:17" ht="15">
      <c r="A23" s="63">
        <v>17</v>
      </c>
      <c r="B23" s="88" t="s">
        <v>66</v>
      </c>
      <c r="C23" s="88"/>
      <c r="D23" s="88"/>
      <c r="E23" s="88"/>
      <c r="F23" s="88"/>
      <c r="G23" s="7">
        <v>139400</v>
      </c>
      <c r="H23" s="7">
        <v>100187.62</v>
      </c>
      <c r="I23" s="7">
        <f t="shared" si="2"/>
        <v>71.870602582496417</v>
      </c>
      <c r="J23" s="7">
        <v>0</v>
      </c>
      <c r="K23" s="7">
        <v>0</v>
      </c>
      <c r="L23" s="7">
        <v>0</v>
      </c>
      <c r="M23" s="38"/>
      <c r="N23" s="38"/>
      <c r="O23" s="38"/>
      <c r="P23" s="11"/>
      <c r="Q23" s="44"/>
    </row>
    <row r="24" spans="1:17" ht="27.75" customHeight="1">
      <c r="A24" s="63">
        <v>18</v>
      </c>
      <c r="B24" s="92" t="s">
        <v>64</v>
      </c>
      <c r="C24" s="96"/>
      <c r="D24" s="96"/>
      <c r="E24" s="96"/>
      <c r="F24" s="97"/>
      <c r="G24" s="7">
        <v>500</v>
      </c>
      <c r="H24" s="7">
        <v>280</v>
      </c>
      <c r="I24" s="7">
        <f t="shared" si="2"/>
        <v>56</v>
      </c>
      <c r="J24" s="7">
        <v>0</v>
      </c>
      <c r="K24" s="7">
        <v>0</v>
      </c>
      <c r="L24" s="7">
        <v>0</v>
      </c>
      <c r="M24" s="38"/>
      <c r="N24" s="38"/>
      <c r="O24" s="38"/>
      <c r="P24" s="11"/>
      <c r="Q24" s="44"/>
    </row>
    <row r="25" spans="1:17" ht="15.75">
      <c r="A25" s="68" t="s">
        <v>20</v>
      </c>
      <c r="B25" s="69"/>
      <c r="C25" s="69"/>
      <c r="D25" s="69"/>
      <c r="E25" s="69"/>
      <c r="F25" s="70"/>
      <c r="G25" s="10">
        <f>SUM(G12:G24)</f>
        <v>678900</v>
      </c>
      <c r="H25" s="10">
        <f>SUM(H12:H24)</f>
        <v>376344.29</v>
      </c>
      <c r="I25" s="8">
        <f t="shared" ref="I25:I26" si="3">IFERROR((H25*100)/G25, "0 ")</f>
        <v>55.43442185888938</v>
      </c>
      <c r="J25" s="10">
        <f>SUM(J12:J24)</f>
        <v>89400</v>
      </c>
      <c r="K25" s="10">
        <f>SUM(K12:K24)</f>
        <v>27670.530000000002</v>
      </c>
      <c r="L25" s="8">
        <f>IFERROR((K25*100)/J25, "0 ")</f>
        <v>30.951375838926179</v>
      </c>
      <c r="M25" s="40"/>
      <c r="N25" s="40"/>
      <c r="O25" s="39"/>
      <c r="P25" s="11"/>
    </row>
    <row r="26" spans="1:17" ht="15">
      <c r="A26" s="65" t="s">
        <v>23</v>
      </c>
      <c r="B26" s="66"/>
      <c r="C26" s="66"/>
      <c r="D26" s="66"/>
      <c r="E26" s="66"/>
      <c r="F26" s="67"/>
      <c r="G26" s="61">
        <f>G11+G25</f>
        <v>3313204.11</v>
      </c>
      <c r="H26" s="61">
        <f>H11+H25</f>
        <v>1755922.03</v>
      </c>
      <c r="I26" s="8">
        <f t="shared" si="3"/>
        <v>52.997701671932312</v>
      </c>
      <c r="J26" s="61">
        <f>J11+J25</f>
        <v>368781.89</v>
      </c>
      <c r="K26" s="61">
        <f>K11+K25</f>
        <v>127858.23</v>
      </c>
      <c r="L26" s="8">
        <f>K26*100/J26</f>
        <v>34.670419960155854</v>
      </c>
      <c r="M26" s="11"/>
      <c r="N26" s="11"/>
      <c r="O26" s="11"/>
      <c r="P26" s="11"/>
    </row>
    <row r="27" spans="1:17">
      <c r="I27" s="2"/>
      <c r="M27" s="11"/>
      <c r="N27" s="11"/>
      <c r="O27" s="11"/>
      <c r="P27" s="11"/>
    </row>
  </sheetData>
  <mergeCells count="28">
    <mergeCell ref="B24:F24"/>
    <mergeCell ref="B12:F12"/>
    <mergeCell ref="B14:F14"/>
    <mergeCell ref="B15:F15"/>
    <mergeCell ref="B16:F16"/>
    <mergeCell ref="B17:F17"/>
    <mergeCell ref="B13:F13"/>
    <mergeCell ref="B18:F18"/>
    <mergeCell ref="B19:F19"/>
    <mergeCell ref="B20:F20"/>
    <mergeCell ref="B21:F21"/>
    <mergeCell ref="B22:F22"/>
    <mergeCell ref="A26:F26"/>
    <mergeCell ref="A25:F25"/>
    <mergeCell ref="A3:L3"/>
    <mergeCell ref="N3:O3"/>
    <mergeCell ref="A4:A5"/>
    <mergeCell ref="B4:F5"/>
    <mergeCell ref="G4:I4"/>
    <mergeCell ref="J4:L4"/>
    <mergeCell ref="M4:O4"/>
    <mergeCell ref="B6:F6"/>
    <mergeCell ref="B7:F7"/>
    <mergeCell ref="B8:F8"/>
    <mergeCell ref="B9:F9"/>
    <mergeCell ref="B10:F10"/>
    <mergeCell ref="A11:F11"/>
    <mergeCell ref="B23:F23"/>
  </mergeCells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Arkusz10"/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Arkusz11"/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Arkusz12"/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Arkusz13"/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2"/>
  <dimension ref="A1:AJ29"/>
  <sheetViews>
    <sheetView workbookViewId="0">
      <selection activeCell="I5" sqref="I5"/>
    </sheetView>
  </sheetViews>
  <sheetFormatPr defaultRowHeight="14.25"/>
  <cols>
    <col min="1" max="1" width="3" customWidth="1"/>
    <col min="5" max="5" width="4" customWidth="1"/>
    <col min="6" max="6" width="2.125" customWidth="1"/>
    <col min="7" max="7" width="11.375" bestFit="1" customWidth="1"/>
    <col min="8" max="8" width="11.625" customWidth="1"/>
    <col min="9" max="9" width="7" customWidth="1"/>
    <col min="10" max="10" width="9.75" customWidth="1"/>
    <col min="11" max="11" width="12" customWidth="1"/>
    <col min="12" max="12" width="7.125" customWidth="1"/>
    <col min="13" max="13" width="11.75" customWidth="1"/>
    <col min="14" max="14" width="12.25" customWidth="1"/>
    <col min="15" max="15" width="6.75" customWidth="1"/>
    <col min="18" max="18" width="9.875" bestFit="1" customWidth="1"/>
  </cols>
  <sheetData>
    <row r="1" spans="1:36" ht="16.5" customHeight="1">
      <c r="A1" s="1" t="s">
        <v>55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AC1" t="s">
        <v>4</v>
      </c>
      <c r="AD1" t="s">
        <v>3</v>
      </c>
      <c r="AG1" t="s">
        <v>2</v>
      </c>
      <c r="AH1" t="s">
        <v>1</v>
      </c>
      <c r="AJ1" t="s">
        <v>0</v>
      </c>
    </row>
    <row r="2" spans="1:36" ht="16.5" customHeight="1" thickBot="1">
      <c r="A2" s="71" t="s">
        <v>59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N2" s="72"/>
      <c r="O2" s="72"/>
    </row>
    <row r="3" spans="1:36" ht="27" customHeight="1">
      <c r="A3" s="73" t="s">
        <v>21</v>
      </c>
      <c r="B3" s="75" t="s">
        <v>22</v>
      </c>
      <c r="C3" s="76"/>
      <c r="D3" s="76"/>
      <c r="E3" s="76"/>
      <c r="F3" s="77"/>
      <c r="G3" s="105" t="s">
        <v>7</v>
      </c>
      <c r="H3" s="106"/>
      <c r="I3" s="107"/>
      <c r="J3" s="84" t="s">
        <v>26</v>
      </c>
      <c r="K3" s="85"/>
      <c r="L3" s="86"/>
      <c r="M3" s="87"/>
      <c r="N3" s="87"/>
      <c r="O3" s="87"/>
    </row>
    <row r="4" spans="1:36">
      <c r="A4" s="74"/>
      <c r="B4" s="78"/>
      <c r="C4" s="79"/>
      <c r="D4" s="79"/>
      <c r="E4" s="79"/>
      <c r="F4" s="80"/>
      <c r="G4" s="4" t="s">
        <v>9</v>
      </c>
      <c r="H4" s="5" t="s">
        <v>10</v>
      </c>
      <c r="I4" s="4" t="s">
        <v>11</v>
      </c>
      <c r="J4" s="4" t="s">
        <v>9</v>
      </c>
      <c r="K4" s="4" t="s">
        <v>10</v>
      </c>
      <c r="L4" s="4" t="s">
        <v>11</v>
      </c>
      <c r="M4" s="37"/>
      <c r="N4" s="37"/>
      <c r="O4" s="37"/>
      <c r="Q4" s="44"/>
    </row>
    <row r="5" spans="1:36" ht="15">
      <c r="A5" s="52">
        <v>1</v>
      </c>
      <c r="B5" s="88" t="s">
        <v>25</v>
      </c>
      <c r="C5" s="88"/>
      <c r="D5" s="88"/>
      <c r="E5" s="88"/>
      <c r="F5" s="88"/>
      <c r="G5" s="7">
        <v>2183000</v>
      </c>
      <c r="H5" s="7">
        <v>1980894.01</v>
      </c>
      <c r="I5" s="7">
        <f>H5*100/G5</f>
        <v>90.741823637196518</v>
      </c>
      <c r="J5" s="7">
        <v>230136.99</v>
      </c>
      <c r="K5" s="7">
        <v>200964.65</v>
      </c>
      <c r="L5" s="7">
        <f>K5*100/J5</f>
        <v>87.323923894198842</v>
      </c>
      <c r="M5" s="38"/>
      <c r="N5" s="38"/>
      <c r="O5" s="38"/>
      <c r="P5" s="11"/>
      <c r="Q5" s="44"/>
    </row>
    <row r="6" spans="1:36" ht="15">
      <c r="A6" s="52">
        <v>2</v>
      </c>
      <c r="B6" s="89" t="s">
        <v>24</v>
      </c>
      <c r="C6" s="90"/>
      <c r="D6" s="90"/>
      <c r="E6" s="90"/>
      <c r="F6" s="91"/>
      <c r="G6" s="7">
        <v>10000</v>
      </c>
      <c r="H6" s="7">
        <v>1514.5</v>
      </c>
      <c r="I6" s="7">
        <f t="shared" ref="I6:I9" si="0">H6*100/G6</f>
        <v>15.145</v>
      </c>
      <c r="J6" s="7">
        <v>0</v>
      </c>
      <c r="K6" s="7">
        <v>0</v>
      </c>
      <c r="L6" s="7">
        <v>0</v>
      </c>
      <c r="M6" s="38"/>
      <c r="N6" s="38"/>
      <c r="O6" s="38"/>
      <c r="P6" s="11"/>
      <c r="Q6" s="44"/>
    </row>
    <row r="7" spans="1:36" ht="15">
      <c r="A7" s="52">
        <v>3</v>
      </c>
      <c r="B7" s="88" t="s">
        <v>12</v>
      </c>
      <c r="C7" s="88"/>
      <c r="D7" s="88"/>
      <c r="E7" s="88"/>
      <c r="F7" s="88"/>
      <c r="G7" s="7">
        <v>137434.39000000001</v>
      </c>
      <c r="H7" s="7">
        <v>137434.39000000001</v>
      </c>
      <c r="I7" s="7">
        <f t="shared" si="0"/>
        <v>100</v>
      </c>
      <c r="J7" s="7">
        <v>16928.62</v>
      </c>
      <c r="K7" s="7">
        <v>16928.62</v>
      </c>
      <c r="L7" s="7">
        <f>K7*100/J7</f>
        <v>100</v>
      </c>
      <c r="M7" s="38"/>
      <c r="N7" s="38"/>
      <c r="O7" s="38"/>
      <c r="P7" s="11"/>
      <c r="Q7" s="44"/>
    </row>
    <row r="8" spans="1:36" ht="15">
      <c r="A8" s="52">
        <v>4</v>
      </c>
      <c r="B8" s="88" t="s">
        <v>28</v>
      </c>
      <c r="C8" s="88"/>
      <c r="D8" s="88"/>
      <c r="E8" s="88"/>
      <c r="F8" s="88"/>
      <c r="G8" s="7">
        <v>408000</v>
      </c>
      <c r="H8" s="7">
        <v>349913.19</v>
      </c>
      <c r="I8" s="7">
        <f t="shared" si="0"/>
        <v>85.763036764705888</v>
      </c>
      <c r="J8" s="7">
        <v>43931.92</v>
      </c>
      <c r="K8" s="7">
        <v>35617.699999999997</v>
      </c>
      <c r="L8" s="7">
        <f>K8*100/J8</f>
        <v>81.074762951402988</v>
      </c>
      <c r="M8" s="38"/>
      <c r="N8" s="38"/>
      <c r="O8" s="38"/>
      <c r="P8" s="11"/>
      <c r="Q8" s="44"/>
    </row>
    <row r="9" spans="1:36" ht="29.25" customHeight="1">
      <c r="A9" s="52">
        <v>5</v>
      </c>
      <c r="B9" s="92" t="s">
        <v>13</v>
      </c>
      <c r="C9" s="93"/>
      <c r="D9" s="93"/>
      <c r="E9" s="93"/>
      <c r="F9" s="94"/>
      <c r="G9" s="7">
        <v>52000</v>
      </c>
      <c r="H9" s="7">
        <v>34102.43</v>
      </c>
      <c r="I9" s="7">
        <f t="shared" si="0"/>
        <v>65.581596153846149</v>
      </c>
      <c r="J9" s="7">
        <v>6100</v>
      </c>
      <c r="K9" s="7">
        <v>2906.62</v>
      </c>
      <c r="L9" s="7">
        <f>K9*100/J9</f>
        <v>47.649508196721314</v>
      </c>
      <c r="M9" s="38"/>
      <c r="N9" s="38"/>
      <c r="O9" s="38"/>
      <c r="P9" s="11"/>
      <c r="Q9" s="44"/>
      <c r="R9" s="15"/>
    </row>
    <row r="10" spans="1:36" ht="15">
      <c r="A10" s="95" t="s">
        <v>29</v>
      </c>
      <c r="B10" s="95"/>
      <c r="C10" s="95"/>
      <c r="D10" s="95"/>
      <c r="E10" s="95"/>
      <c r="F10" s="95"/>
      <c r="G10" s="8">
        <f>SUM(G5:G9)</f>
        <v>2790434.39</v>
      </c>
      <c r="H10" s="8">
        <f>SUM(H5:H9)</f>
        <v>2503858.52</v>
      </c>
      <c r="I10" s="8">
        <f>H10*100/G10</f>
        <v>89.730062422288299</v>
      </c>
      <c r="J10" s="8">
        <f>SUM(J5:J9)</f>
        <v>297097.52999999997</v>
      </c>
      <c r="K10" s="8">
        <f>SUM(K5:K9)</f>
        <v>256417.58999999997</v>
      </c>
      <c r="L10" s="8">
        <f>K10*100/J10</f>
        <v>86.307546885361177</v>
      </c>
      <c r="M10" s="39"/>
      <c r="N10" s="39"/>
      <c r="O10" s="39"/>
      <c r="P10" s="11"/>
      <c r="Q10" s="44"/>
      <c r="R10" s="15"/>
    </row>
    <row r="11" spans="1:36" ht="15">
      <c r="A11" s="52">
        <v>6</v>
      </c>
      <c r="B11" s="88" t="s">
        <v>61</v>
      </c>
      <c r="C11" s="88"/>
      <c r="D11" s="88"/>
      <c r="E11" s="88"/>
      <c r="F11" s="88"/>
      <c r="G11" s="7">
        <v>130750</v>
      </c>
      <c r="H11" s="7">
        <v>111116.71</v>
      </c>
      <c r="I11" s="7">
        <f>H11*100/G11</f>
        <v>84.984099426386237</v>
      </c>
      <c r="J11" s="7">
        <v>12600</v>
      </c>
      <c r="K11" s="7">
        <v>10599.99</v>
      </c>
      <c r="L11" s="7">
        <f>K11*100/J11</f>
        <v>84.126904761904768</v>
      </c>
      <c r="M11" s="38"/>
      <c r="N11" s="38"/>
      <c r="O11" s="38"/>
      <c r="P11" s="11"/>
      <c r="Q11" s="44"/>
      <c r="R11" s="15"/>
    </row>
    <row r="12" spans="1:36" ht="15">
      <c r="A12" s="52">
        <v>7</v>
      </c>
      <c r="B12" s="50" t="s">
        <v>53</v>
      </c>
      <c r="C12" s="51"/>
      <c r="D12" s="51"/>
      <c r="E12" s="51"/>
      <c r="F12" s="53"/>
      <c r="G12" s="7">
        <v>38666.080000000002</v>
      </c>
      <c r="H12" s="7">
        <v>38666.080000000002</v>
      </c>
      <c r="I12" s="7">
        <f>H12*100/G12</f>
        <v>100</v>
      </c>
      <c r="J12" s="7">
        <v>0</v>
      </c>
      <c r="K12" s="7">
        <v>0</v>
      </c>
      <c r="L12" s="7">
        <v>0</v>
      </c>
      <c r="M12" s="38"/>
      <c r="N12" s="38"/>
      <c r="O12" s="38"/>
      <c r="P12" s="11"/>
      <c r="Q12" s="44"/>
      <c r="R12" s="15"/>
    </row>
    <row r="13" spans="1:36" ht="22.5" customHeight="1">
      <c r="A13" s="52">
        <v>8</v>
      </c>
      <c r="B13" s="92" t="s">
        <v>40</v>
      </c>
      <c r="C13" s="93"/>
      <c r="D13" s="93"/>
      <c r="E13" s="93"/>
      <c r="F13" s="94"/>
      <c r="G13" s="7">
        <v>317643.84999999998</v>
      </c>
      <c r="H13" s="7">
        <v>280816.52</v>
      </c>
      <c r="I13" s="7">
        <f t="shared" ref="I13:I25" si="1">H13*100/G13</f>
        <v>88.40609380600317</v>
      </c>
      <c r="J13" s="7">
        <v>36000</v>
      </c>
      <c r="K13" s="7">
        <v>23648.07</v>
      </c>
      <c r="L13" s="7">
        <f>K13*100/J13</f>
        <v>65.689083333333329</v>
      </c>
      <c r="M13" s="38"/>
      <c r="N13" s="38"/>
      <c r="O13" s="38"/>
      <c r="P13" s="11"/>
      <c r="Q13" s="44"/>
      <c r="R13" s="15"/>
    </row>
    <row r="14" spans="1:36" ht="15">
      <c r="A14" s="52">
        <v>9</v>
      </c>
      <c r="B14" s="88" t="s">
        <v>62</v>
      </c>
      <c r="C14" s="88"/>
      <c r="D14" s="88"/>
      <c r="E14" s="88"/>
      <c r="F14" s="88"/>
      <c r="G14" s="7">
        <v>1000</v>
      </c>
      <c r="H14" s="7">
        <v>418.2</v>
      </c>
      <c r="I14" s="7">
        <v>0</v>
      </c>
      <c r="J14" s="7">
        <v>0</v>
      </c>
      <c r="K14" s="7">
        <v>0</v>
      </c>
      <c r="L14" s="7">
        <v>0</v>
      </c>
      <c r="M14" s="38"/>
      <c r="N14" s="38"/>
      <c r="O14" s="38"/>
      <c r="P14" s="11"/>
      <c r="Q14" s="44"/>
    </row>
    <row r="15" spans="1:36" ht="15">
      <c r="A15" s="52">
        <v>10</v>
      </c>
      <c r="B15" s="88" t="s">
        <v>41</v>
      </c>
      <c r="C15" s="88"/>
      <c r="D15" s="88"/>
      <c r="E15" s="88"/>
      <c r="F15" s="88"/>
      <c r="G15" s="7">
        <v>40000</v>
      </c>
      <c r="H15" s="7">
        <v>19276.05</v>
      </c>
      <c r="I15" s="7">
        <f t="shared" si="1"/>
        <v>48.190125000000002</v>
      </c>
      <c r="J15" s="7">
        <v>6758.08</v>
      </c>
      <c r="K15" s="7">
        <v>6758.08</v>
      </c>
      <c r="L15" s="7">
        <f>K15*100/J15</f>
        <v>100</v>
      </c>
      <c r="M15" s="38"/>
      <c r="N15" s="38"/>
      <c r="O15" s="38"/>
      <c r="P15" s="11"/>
      <c r="Q15" s="44"/>
    </row>
    <row r="16" spans="1:36" ht="15">
      <c r="A16" s="52">
        <v>11</v>
      </c>
      <c r="B16" s="88" t="s">
        <v>42</v>
      </c>
      <c r="C16" s="88"/>
      <c r="D16" s="88"/>
      <c r="E16" s="88"/>
      <c r="F16" s="88"/>
      <c r="G16" s="7">
        <v>39000</v>
      </c>
      <c r="H16" s="7">
        <v>32742.66</v>
      </c>
      <c r="I16" s="7">
        <f t="shared" si="1"/>
        <v>83.955538461538467</v>
      </c>
      <c r="J16" s="7">
        <v>0</v>
      </c>
      <c r="K16" s="7">
        <v>0</v>
      </c>
      <c r="L16" s="7">
        <v>0</v>
      </c>
      <c r="M16" s="38"/>
      <c r="N16" s="38"/>
      <c r="O16" s="38"/>
      <c r="P16" s="11"/>
      <c r="Q16" s="44"/>
    </row>
    <row r="17" spans="1:17" ht="15">
      <c r="A17" s="52">
        <v>12</v>
      </c>
      <c r="B17" s="88" t="s">
        <v>43</v>
      </c>
      <c r="C17" s="88"/>
      <c r="D17" s="88"/>
      <c r="E17" s="88"/>
      <c r="F17" s="88"/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38"/>
      <c r="N17" s="38"/>
      <c r="O17" s="38"/>
      <c r="P17" s="11"/>
      <c r="Q17" s="44"/>
    </row>
    <row r="18" spans="1:17" ht="15">
      <c r="A18" s="52">
        <v>13</v>
      </c>
      <c r="B18" s="88" t="s">
        <v>45</v>
      </c>
      <c r="C18" s="88"/>
      <c r="D18" s="88"/>
      <c r="E18" s="88"/>
      <c r="F18" s="88"/>
      <c r="G18" s="7">
        <v>2000</v>
      </c>
      <c r="H18" s="7">
        <v>260</v>
      </c>
      <c r="I18" s="7">
        <f t="shared" si="1"/>
        <v>13</v>
      </c>
      <c r="J18" s="7">
        <v>0</v>
      </c>
      <c r="K18" s="7">
        <v>0</v>
      </c>
      <c r="L18" s="7">
        <v>0</v>
      </c>
      <c r="M18" s="38"/>
      <c r="N18" s="38"/>
      <c r="O18" s="38"/>
      <c r="P18" s="11"/>
      <c r="Q18" s="44"/>
    </row>
    <row r="19" spans="1:17" ht="15">
      <c r="A19" s="52">
        <v>14</v>
      </c>
      <c r="B19" s="88" t="s">
        <v>44</v>
      </c>
      <c r="C19" s="88"/>
      <c r="D19" s="88"/>
      <c r="E19" s="88"/>
      <c r="F19" s="88"/>
      <c r="G19" s="7">
        <v>98970</v>
      </c>
      <c r="H19" s="7">
        <v>76781.850000000006</v>
      </c>
      <c r="I19" s="7">
        <f t="shared" si="1"/>
        <v>77.580933616247364</v>
      </c>
      <c r="J19" s="7">
        <v>0</v>
      </c>
      <c r="K19" s="7">
        <v>0</v>
      </c>
      <c r="L19" s="7">
        <v>0</v>
      </c>
      <c r="M19" s="38"/>
      <c r="N19" s="38"/>
      <c r="O19" s="38"/>
      <c r="P19" s="11"/>
      <c r="Q19" s="44"/>
    </row>
    <row r="20" spans="1:17" ht="31.5" customHeight="1">
      <c r="A20" s="52">
        <v>15</v>
      </c>
      <c r="B20" s="92" t="s">
        <v>49</v>
      </c>
      <c r="C20" s="93"/>
      <c r="D20" s="93"/>
      <c r="E20" s="93"/>
      <c r="F20" s="94"/>
      <c r="G20" s="7">
        <v>3000</v>
      </c>
      <c r="H20" s="7">
        <v>2786.05</v>
      </c>
      <c r="I20" s="7">
        <f t="shared" si="1"/>
        <v>92.868333333333339</v>
      </c>
      <c r="J20" s="7">
        <v>0</v>
      </c>
      <c r="K20" s="7">
        <v>0</v>
      </c>
      <c r="L20" s="7">
        <v>0</v>
      </c>
      <c r="M20" s="38"/>
      <c r="N20" s="38"/>
      <c r="O20" s="38"/>
      <c r="P20" s="11"/>
      <c r="Q20" s="44"/>
    </row>
    <row r="21" spans="1:17" ht="15">
      <c r="A21" s="52">
        <v>16</v>
      </c>
      <c r="B21" s="88" t="s">
        <v>17</v>
      </c>
      <c r="C21" s="88"/>
      <c r="D21" s="88"/>
      <c r="E21" s="88"/>
      <c r="F21" s="88"/>
      <c r="G21" s="7">
        <v>3000</v>
      </c>
      <c r="H21" s="7">
        <v>1969.8</v>
      </c>
      <c r="I21" s="7">
        <f t="shared" si="1"/>
        <v>65.66</v>
      </c>
      <c r="J21" s="7">
        <v>0</v>
      </c>
      <c r="K21" s="7">
        <v>0</v>
      </c>
      <c r="L21" s="7">
        <v>0</v>
      </c>
      <c r="M21" s="38"/>
      <c r="N21" s="38"/>
      <c r="O21" s="38"/>
      <c r="P21" s="11"/>
      <c r="Q21" s="44"/>
    </row>
    <row r="22" spans="1:17" ht="21" customHeight="1">
      <c r="A22" s="52">
        <v>17</v>
      </c>
      <c r="B22" s="99" t="s">
        <v>18</v>
      </c>
      <c r="C22" s="100"/>
      <c r="D22" s="100"/>
      <c r="E22" s="100"/>
      <c r="F22" s="101"/>
      <c r="G22" s="7">
        <v>4000</v>
      </c>
      <c r="H22" s="7">
        <v>3231</v>
      </c>
      <c r="I22" s="7">
        <f t="shared" si="1"/>
        <v>80.775000000000006</v>
      </c>
      <c r="J22" s="7">
        <v>46100</v>
      </c>
      <c r="K22" s="7">
        <v>46053.1</v>
      </c>
      <c r="L22" s="7">
        <f>K22*100/J22</f>
        <v>99.898264642082424</v>
      </c>
      <c r="M22" s="38"/>
      <c r="N22" s="38"/>
      <c r="O22" s="38"/>
      <c r="P22" s="11"/>
      <c r="Q22" s="44"/>
    </row>
    <row r="23" spans="1:17" ht="15">
      <c r="A23" s="52">
        <v>18</v>
      </c>
      <c r="B23" s="88" t="s">
        <v>46</v>
      </c>
      <c r="C23" s="88"/>
      <c r="D23" s="88"/>
      <c r="E23" s="88"/>
      <c r="F23" s="88"/>
      <c r="G23" s="7">
        <v>128656.15</v>
      </c>
      <c r="H23" s="7">
        <v>128656.15</v>
      </c>
      <c r="I23" s="7">
        <f t="shared" si="1"/>
        <v>100</v>
      </c>
      <c r="J23" s="7">
        <v>0</v>
      </c>
      <c r="K23" s="7">
        <v>0</v>
      </c>
      <c r="L23" s="7">
        <v>0</v>
      </c>
      <c r="M23" s="38"/>
      <c r="N23" s="38"/>
      <c r="O23" s="38"/>
      <c r="P23" s="11"/>
      <c r="Q23" s="44"/>
    </row>
    <row r="24" spans="1:17" ht="27.75" customHeight="1">
      <c r="A24" s="52">
        <v>19</v>
      </c>
      <c r="B24" s="92" t="s">
        <v>64</v>
      </c>
      <c r="C24" s="103"/>
      <c r="D24" s="103"/>
      <c r="E24" s="104"/>
      <c r="F24" s="56"/>
      <c r="G24" s="7">
        <v>500</v>
      </c>
      <c r="H24" s="7">
        <v>0</v>
      </c>
      <c r="I24" s="7">
        <f t="shared" si="1"/>
        <v>0</v>
      </c>
      <c r="J24" s="7">
        <v>0</v>
      </c>
      <c r="K24" s="7">
        <v>0</v>
      </c>
      <c r="L24" s="7">
        <v>0</v>
      </c>
      <c r="M24" s="38"/>
      <c r="N24" s="38"/>
      <c r="O24" s="38"/>
      <c r="P24" s="11"/>
      <c r="Q24" s="44"/>
    </row>
    <row r="25" spans="1:17" ht="15">
      <c r="A25" s="52">
        <v>19</v>
      </c>
      <c r="B25" s="88" t="s">
        <v>63</v>
      </c>
      <c r="C25" s="88"/>
      <c r="D25" s="88"/>
      <c r="E25" s="88"/>
      <c r="F25" s="88"/>
      <c r="G25" s="7">
        <v>58000</v>
      </c>
      <c r="H25" s="7">
        <v>28724.89</v>
      </c>
      <c r="I25" s="7">
        <f t="shared" si="1"/>
        <v>49.525672413793103</v>
      </c>
      <c r="J25" s="7">
        <v>0</v>
      </c>
      <c r="K25" s="7">
        <v>0</v>
      </c>
      <c r="L25" s="7">
        <v>0</v>
      </c>
      <c r="M25" s="38"/>
      <c r="N25" s="38"/>
      <c r="O25" s="38"/>
      <c r="P25" s="11"/>
      <c r="Q25" s="44"/>
    </row>
    <row r="26" spans="1:17" s="60" customFormat="1" ht="29.25" customHeight="1">
      <c r="A26" s="57">
        <v>20</v>
      </c>
      <c r="B26" s="99" t="s">
        <v>60</v>
      </c>
      <c r="C26" s="100"/>
      <c r="D26" s="100"/>
      <c r="E26" s="100"/>
      <c r="F26" s="101"/>
      <c r="G26" s="62">
        <v>50</v>
      </c>
      <c r="H26" s="62">
        <v>35</v>
      </c>
      <c r="I26" s="62">
        <f t="shared" ref="I26:I28" si="2">IFERROR((H26*100)/G26, "0 ")</f>
        <v>70</v>
      </c>
      <c r="J26" s="62"/>
      <c r="K26" s="62"/>
      <c r="L26" s="62"/>
      <c r="M26" s="58"/>
      <c r="N26" s="58"/>
      <c r="O26" s="58"/>
      <c r="P26" s="59"/>
      <c r="Q26" s="64"/>
    </row>
    <row r="27" spans="1:17" ht="15.75">
      <c r="A27" s="102" t="s">
        <v>20</v>
      </c>
      <c r="B27" s="102"/>
      <c r="C27" s="102"/>
      <c r="D27" s="102"/>
      <c r="E27" s="102"/>
      <c r="F27" s="102"/>
      <c r="G27" s="10">
        <f>SUM(G11:G26)</f>
        <v>865236.08</v>
      </c>
      <c r="H27" s="10">
        <f>SUM(H11:H26)</f>
        <v>725480.9600000002</v>
      </c>
      <c r="I27" s="8">
        <f t="shared" si="2"/>
        <v>83.847747079617875</v>
      </c>
      <c r="J27" s="10">
        <f>SUM(J11:J26)</f>
        <v>101458.08</v>
      </c>
      <c r="K27" s="10">
        <f>SUM(K11:K26)</f>
        <v>87059.239999999991</v>
      </c>
      <c r="L27" s="8">
        <f>IFERROR((K27*100)/J27, "0 ")</f>
        <v>85.808089409931668</v>
      </c>
      <c r="M27" s="40"/>
      <c r="N27" s="40"/>
      <c r="O27" s="39"/>
      <c r="P27" s="11"/>
    </row>
    <row r="28" spans="1:17" ht="15">
      <c r="A28" s="65" t="s">
        <v>23</v>
      </c>
      <c r="B28" s="66"/>
      <c r="C28" s="66"/>
      <c r="D28" s="66"/>
      <c r="E28" s="66"/>
      <c r="F28" s="67"/>
      <c r="G28" s="61">
        <f>G10+G27</f>
        <v>3655670.47</v>
      </c>
      <c r="H28" s="61">
        <f>H10+H27</f>
        <v>3229339.4800000004</v>
      </c>
      <c r="I28" s="8">
        <f t="shared" si="2"/>
        <v>88.337816728869456</v>
      </c>
      <c r="J28" s="61">
        <f>J10+J27</f>
        <v>398555.61</v>
      </c>
      <c r="K28" s="61">
        <f>K10+K27</f>
        <v>343476.82999999996</v>
      </c>
      <c r="L28" s="8">
        <f>K28*100/J28</f>
        <v>86.18040277992823</v>
      </c>
      <c r="M28" s="11"/>
      <c r="N28" s="11"/>
      <c r="O28" s="11"/>
      <c r="P28" s="11"/>
    </row>
    <row r="29" spans="1:17">
      <c r="I29" s="2"/>
      <c r="M29" s="11"/>
      <c r="N29" s="11"/>
      <c r="O29" s="11"/>
      <c r="P29" s="11"/>
    </row>
  </sheetData>
  <mergeCells count="30">
    <mergeCell ref="A2:L2"/>
    <mergeCell ref="N2:O2"/>
    <mergeCell ref="A3:A4"/>
    <mergeCell ref="B3:F4"/>
    <mergeCell ref="G3:I3"/>
    <mergeCell ref="J3:L3"/>
    <mergeCell ref="M3:O3"/>
    <mergeCell ref="B17:F17"/>
    <mergeCell ref="B5:F5"/>
    <mergeCell ref="B6:F6"/>
    <mergeCell ref="B7:F7"/>
    <mergeCell ref="B8:F8"/>
    <mergeCell ref="B9:F9"/>
    <mergeCell ref="A10:F10"/>
    <mergeCell ref="B11:F11"/>
    <mergeCell ref="B13:F13"/>
    <mergeCell ref="B14:F14"/>
    <mergeCell ref="B15:F15"/>
    <mergeCell ref="B16:F16"/>
    <mergeCell ref="B25:F25"/>
    <mergeCell ref="B26:F26"/>
    <mergeCell ref="A27:F27"/>
    <mergeCell ref="A28:F28"/>
    <mergeCell ref="B18:F18"/>
    <mergeCell ref="B19:F19"/>
    <mergeCell ref="B20:F20"/>
    <mergeCell ref="B21:F21"/>
    <mergeCell ref="B22:F22"/>
    <mergeCell ref="B23:F23"/>
    <mergeCell ref="B24:E24"/>
  </mergeCells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3"/>
  <dimension ref="A1:AJ30"/>
  <sheetViews>
    <sheetView topLeftCell="A4" workbookViewId="0">
      <selection activeCell="N26" sqref="N26"/>
    </sheetView>
  </sheetViews>
  <sheetFormatPr defaultRowHeight="14.25"/>
  <cols>
    <col min="1" max="1" width="3" customWidth="1"/>
    <col min="5" max="5" width="4" customWidth="1"/>
    <col min="6" max="6" width="2.125" customWidth="1"/>
    <col min="7" max="7" width="11.375" bestFit="1" customWidth="1"/>
    <col min="8" max="8" width="11.625" customWidth="1"/>
    <col min="9" max="9" width="7" customWidth="1"/>
    <col min="10" max="10" width="9.75" customWidth="1"/>
    <col min="11" max="11" width="12" customWidth="1"/>
    <col min="12" max="12" width="7.125" customWidth="1"/>
    <col min="13" max="13" width="11.75" customWidth="1"/>
    <col min="14" max="14" width="12.25" customWidth="1"/>
    <col min="15" max="15" width="6.75" customWidth="1"/>
    <col min="18" max="18" width="9.875" bestFit="1" customWidth="1"/>
  </cols>
  <sheetData>
    <row r="1" spans="1:36" ht="16.5" customHeight="1">
      <c r="A1" s="1" t="s">
        <v>55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AC1" t="s">
        <v>4</v>
      </c>
      <c r="AD1" t="s">
        <v>3</v>
      </c>
      <c r="AG1" t="s">
        <v>2</v>
      </c>
      <c r="AH1" t="s">
        <v>1</v>
      </c>
      <c r="AJ1" t="s">
        <v>0</v>
      </c>
    </row>
    <row r="2" spans="1:36" ht="16.5" customHeight="1">
      <c r="A2" s="71" t="s">
        <v>56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N2" s="72"/>
      <c r="O2" s="72"/>
    </row>
    <row r="3" spans="1:36" ht="15.75" thickBot="1">
      <c r="A3" s="108" t="s">
        <v>6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Q3" s="22" t="s">
        <v>47</v>
      </c>
    </row>
    <row r="4" spans="1:36" ht="27" customHeight="1">
      <c r="A4" s="73" t="s">
        <v>21</v>
      </c>
      <c r="B4" s="75" t="s">
        <v>22</v>
      </c>
      <c r="C4" s="76"/>
      <c r="D4" s="76"/>
      <c r="E4" s="76"/>
      <c r="F4" s="77"/>
      <c r="G4" s="105" t="s">
        <v>7</v>
      </c>
      <c r="H4" s="106"/>
      <c r="I4" s="107"/>
      <c r="J4" s="84" t="s">
        <v>26</v>
      </c>
      <c r="K4" s="85"/>
      <c r="L4" s="86"/>
      <c r="M4" s="87"/>
      <c r="N4" s="87"/>
      <c r="O4" s="87"/>
    </row>
    <row r="5" spans="1:36">
      <c r="A5" s="74"/>
      <c r="B5" s="78"/>
      <c r="C5" s="79"/>
      <c r="D5" s="79"/>
      <c r="E5" s="79"/>
      <c r="F5" s="80"/>
      <c r="G5" s="4" t="s">
        <v>9</v>
      </c>
      <c r="H5" s="5" t="s">
        <v>10</v>
      </c>
      <c r="I5" s="4" t="s">
        <v>11</v>
      </c>
      <c r="J5" s="4" t="s">
        <v>9</v>
      </c>
      <c r="K5" s="4" t="s">
        <v>10</v>
      </c>
      <c r="L5" s="4" t="s">
        <v>11</v>
      </c>
      <c r="M5" s="37"/>
      <c r="N5" s="37"/>
      <c r="O5" s="37"/>
      <c r="Q5" s="44"/>
    </row>
    <row r="6" spans="1:36" ht="15">
      <c r="A6" s="48">
        <v>1</v>
      </c>
      <c r="B6" s="88" t="s">
        <v>25</v>
      </c>
      <c r="C6" s="88"/>
      <c r="D6" s="88"/>
      <c r="E6" s="88"/>
      <c r="F6" s="88"/>
      <c r="G6" s="7">
        <v>2183000</v>
      </c>
      <c r="H6" s="7">
        <v>1477482.85</v>
      </c>
      <c r="I6" s="7">
        <f>H6*100/G6</f>
        <v>67.681303252404945</v>
      </c>
      <c r="J6" s="7">
        <v>240136.99</v>
      </c>
      <c r="K6" s="7">
        <v>111839.17</v>
      </c>
      <c r="L6" s="7">
        <f>K6*100/J6</f>
        <v>46.573070646050823</v>
      </c>
      <c r="M6" s="38"/>
      <c r="N6" s="38"/>
      <c r="O6" s="38"/>
      <c r="P6" s="11"/>
      <c r="Q6" s="20">
        <v>4010</v>
      </c>
    </row>
    <row r="7" spans="1:36" ht="15">
      <c r="A7" s="48">
        <v>2</v>
      </c>
      <c r="B7" s="89" t="s">
        <v>24</v>
      </c>
      <c r="C7" s="90"/>
      <c r="D7" s="90"/>
      <c r="E7" s="90"/>
      <c r="F7" s="91"/>
      <c r="G7" s="7">
        <v>14000</v>
      </c>
      <c r="H7" s="7">
        <v>1514.5</v>
      </c>
      <c r="I7" s="7">
        <f t="shared" ref="I7:I10" si="0">H7*100/G7</f>
        <v>10.817857142857143</v>
      </c>
      <c r="J7" s="7">
        <v>0</v>
      </c>
      <c r="K7" s="7">
        <v>0</v>
      </c>
      <c r="L7" s="7">
        <v>0</v>
      </c>
      <c r="M7" s="38"/>
      <c r="N7" s="38"/>
      <c r="O7" s="38"/>
      <c r="P7" s="11"/>
      <c r="Q7" s="20">
        <v>4170</v>
      </c>
    </row>
    <row r="8" spans="1:36" ht="15">
      <c r="A8" s="48">
        <v>3</v>
      </c>
      <c r="B8" s="88" t="s">
        <v>12</v>
      </c>
      <c r="C8" s="88"/>
      <c r="D8" s="88"/>
      <c r="E8" s="88"/>
      <c r="F8" s="88"/>
      <c r="G8" s="7">
        <v>137434.39000000001</v>
      </c>
      <c r="H8" s="7">
        <v>137434.39000000001</v>
      </c>
      <c r="I8" s="7">
        <f t="shared" si="0"/>
        <v>100</v>
      </c>
      <c r="J8" s="7">
        <v>16928.62</v>
      </c>
      <c r="K8" s="7">
        <v>16928.62</v>
      </c>
      <c r="L8" s="7">
        <f>K8*100/J8</f>
        <v>100</v>
      </c>
      <c r="M8" s="38"/>
      <c r="N8" s="38"/>
      <c r="O8" s="38"/>
      <c r="P8" s="11"/>
      <c r="Q8" s="20">
        <v>4040</v>
      </c>
    </row>
    <row r="9" spans="1:36" ht="15">
      <c r="A9" s="48">
        <v>4</v>
      </c>
      <c r="B9" s="88" t="s">
        <v>28</v>
      </c>
      <c r="C9" s="88"/>
      <c r="D9" s="88"/>
      <c r="E9" s="88"/>
      <c r="F9" s="88"/>
      <c r="G9" s="7">
        <v>408000</v>
      </c>
      <c r="H9" s="7">
        <v>261202.06</v>
      </c>
      <c r="I9" s="7">
        <f t="shared" si="0"/>
        <v>64.020112745098032</v>
      </c>
      <c r="J9" s="7">
        <v>41690</v>
      </c>
      <c r="K9" s="7">
        <v>19412.23</v>
      </c>
      <c r="L9" s="7">
        <f>K9*100/J9</f>
        <v>46.56327656512353</v>
      </c>
      <c r="M9" s="38"/>
      <c r="N9" s="38"/>
      <c r="O9" s="38"/>
      <c r="P9" s="11"/>
      <c r="Q9" s="20">
        <v>4110</v>
      </c>
    </row>
    <row r="10" spans="1:36" ht="15">
      <c r="A10" s="48">
        <v>5</v>
      </c>
      <c r="B10" s="88" t="s">
        <v>13</v>
      </c>
      <c r="C10" s="88"/>
      <c r="D10" s="88"/>
      <c r="E10" s="88"/>
      <c r="F10" s="88"/>
      <c r="G10" s="7">
        <v>52000</v>
      </c>
      <c r="H10" s="7">
        <v>25313.1</v>
      </c>
      <c r="I10" s="7">
        <f t="shared" si="0"/>
        <v>48.679038461538461</v>
      </c>
      <c r="J10" s="7">
        <v>6000</v>
      </c>
      <c r="K10" s="7">
        <v>1624.45</v>
      </c>
      <c r="L10" s="7">
        <f>K10*100/J10</f>
        <v>27.074166666666667</v>
      </c>
      <c r="M10" s="38"/>
      <c r="N10" s="38"/>
      <c r="O10" s="38"/>
      <c r="P10" s="11"/>
      <c r="Q10" s="20">
        <v>4120</v>
      </c>
      <c r="R10" s="15"/>
    </row>
    <row r="11" spans="1:36" ht="15">
      <c r="A11" s="95" t="s">
        <v>29</v>
      </c>
      <c r="B11" s="95"/>
      <c r="C11" s="95"/>
      <c r="D11" s="95"/>
      <c r="E11" s="95"/>
      <c r="F11" s="95"/>
      <c r="G11" s="8">
        <f>SUM(G6:G10)</f>
        <v>2794434.39</v>
      </c>
      <c r="H11" s="8">
        <f>SUM(H6:H10)</f>
        <v>1902946.9000000004</v>
      </c>
      <c r="I11" s="8">
        <f>H11*100/G11</f>
        <v>68.097748396232703</v>
      </c>
      <c r="J11" s="8">
        <f>SUM(J6:J10)</f>
        <v>304755.61</v>
      </c>
      <c r="K11" s="8">
        <f>SUM(K6:K10)</f>
        <v>149804.47</v>
      </c>
      <c r="L11" s="8">
        <f>K11*100/J11</f>
        <v>49.155607012451718</v>
      </c>
      <c r="M11" s="39"/>
      <c r="N11" s="39"/>
      <c r="O11" s="39"/>
      <c r="P11" s="11"/>
      <c r="Q11" s="20"/>
      <c r="R11" s="15"/>
    </row>
    <row r="12" spans="1:36" ht="15">
      <c r="A12" s="48">
        <v>6</v>
      </c>
      <c r="B12" s="88" t="s">
        <v>39</v>
      </c>
      <c r="C12" s="88"/>
      <c r="D12" s="88"/>
      <c r="E12" s="88"/>
      <c r="F12" s="88"/>
      <c r="G12" s="7">
        <v>173750</v>
      </c>
      <c r="H12" s="7">
        <v>83292.77</v>
      </c>
      <c r="I12" s="7">
        <f>H12*100/G12</f>
        <v>47.93828489208633</v>
      </c>
      <c r="J12" s="7">
        <v>17000</v>
      </c>
      <c r="K12" s="7">
        <v>5605.8</v>
      </c>
      <c r="L12" s="8">
        <f>K12*100/J12</f>
        <v>32.97529411764706</v>
      </c>
      <c r="M12" s="38"/>
      <c r="N12" s="38"/>
      <c r="O12" s="38"/>
      <c r="P12" s="11"/>
      <c r="Q12" s="20">
        <v>3020</v>
      </c>
      <c r="R12" s="15"/>
    </row>
    <row r="13" spans="1:36" ht="15">
      <c r="A13" s="48">
        <v>7</v>
      </c>
      <c r="B13" s="46" t="s">
        <v>53</v>
      </c>
      <c r="C13" s="47"/>
      <c r="D13" s="47"/>
      <c r="E13" s="47"/>
      <c r="F13" s="49"/>
      <c r="G13" s="7">
        <v>42639.16</v>
      </c>
      <c r="H13" s="7">
        <v>4752</v>
      </c>
      <c r="I13" s="7">
        <f>H13*100/G13</f>
        <v>11.144684839007146</v>
      </c>
      <c r="J13" s="7">
        <v>0</v>
      </c>
      <c r="K13" s="7">
        <v>0</v>
      </c>
      <c r="L13" s="7">
        <v>0</v>
      </c>
      <c r="M13" s="38"/>
      <c r="N13" s="38"/>
      <c r="O13" s="38"/>
      <c r="P13" s="11"/>
      <c r="Q13" s="20">
        <v>3260</v>
      </c>
      <c r="R13" s="15"/>
    </row>
    <row r="14" spans="1:36" ht="27" customHeight="1">
      <c r="A14" s="48">
        <v>8</v>
      </c>
      <c r="B14" s="92" t="s">
        <v>40</v>
      </c>
      <c r="C14" s="93"/>
      <c r="D14" s="93"/>
      <c r="E14" s="93"/>
      <c r="F14" s="94"/>
      <c r="G14" s="7">
        <v>307000</v>
      </c>
      <c r="H14" s="7">
        <v>181517.68</v>
      </c>
      <c r="I14" s="7">
        <f t="shared" ref="I14:I26" si="1">H14*100/G14</f>
        <v>59.126280130293161</v>
      </c>
      <c r="J14" s="7">
        <v>42000</v>
      </c>
      <c r="K14" s="7">
        <v>19094.169999999998</v>
      </c>
      <c r="L14" s="7">
        <f>K14*100/J14</f>
        <v>45.462309523809516</v>
      </c>
      <c r="M14" s="38"/>
      <c r="N14" s="38"/>
      <c r="O14" s="38"/>
      <c r="P14" s="11"/>
      <c r="Q14" s="20">
        <v>4210</v>
      </c>
      <c r="R14" s="15"/>
    </row>
    <row r="15" spans="1:36" ht="15">
      <c r="A15" s="48">
        <v>9</v>
      </c>
      <c r="B15" s="88" t="s">
        <v>50</v>
      </c>
      <c r="C15" s="88"/>
      <c r="D15" s="88"/>
      <c r="E15" s="88"/>
      <c r="F15" s="88"/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38"/>
      <c r="N15" s="38"/>
      <c r="O15" s="38"/>
      <c r="P15" s="11"/>
      <c r="Q15" s="20">
        <v>4220</v>
      </c>
    </row>
    <row r="16" spans="1:36" ht="15">
      <c r="A16" s="48">
        <v>10</v>
      </c>
      <c r="B16" s="88" t="s">
        <v>41</v>
      </c>
      <c r="C16" s="88"/>
      <c r="D16" s="88"/>
      <c r="E16" s="88"/>
      <c r="F16" s="88"/>
      <c r="G16" s="7">
        <v>40000</v>
      </c>
      <c r="H16" s="7">
        <v>4239.1899999999996</v>
      </c>
      <c r="I16" s="7">
        <f t="shared" si="1"/>
        <v>10.597974999999998</v>
      </c>
      <c r="J16" s="7">
        <v>6500</v>
      </c>
      <c r="K16" s="7">
        <v>0</v>
      </c>
      <c r="L16" s="7">
        <f>K16*100/J16</f>
        <v>0</v>
      </c>
      <c r="M16" s="38"/>
      <c r="N16" s="38"/>
      <c r="O16" s="38"/>
      <c r="P16" s="11"/>
      <c r="Q16" s="20">
        <v>4240</v>
      </c>
    </row>
    <row r="17" spans="1:17" ht="15">
      <c r="A17" s="48">
        <v>11</v>
      </c>
      <c r="B17" s="88" t="s">
        <v>42</v>
      </c>
      <c r="C17" s="88"/>
      <c r="D17" s="88"/>
      <c r="E17" s="88"/>
      <c r="F17" s="88"/>
      <c r="G17" s="7">
        <v>37000</v>
      </c>
      <c r="H17" s="7">
        <v>24369.96</v>
      </c>
      <c r="I17" s="7">
        <f t="shared" si="1"/>
        <v>65.864756756756762</v>
      </c>
      <c r="J17" s="7">
        <v>0</v>
      </c>
      <c r="K17" s="7">
        <v>0</v>
      </c>
      <c r="L17" s="7">
        <v>0</v>
      </c>
      <c r="M17" s="38"/>
      <c r="N17" s="38"/>
      <c r="O17" s="38"/>
      <c r="P17" s="11"/>
      <c r="Q17" s="20">
        <v>4260</v>
      </c>
    </row>
    <row r="18" spans="1:17" ht="15">
      <c r="A18" s="48">
        <v>12</v>
      </c>
      <c r="B18" s="88" t="s">
        <v>43</v>
      </c>
      <c r="C18" s="88"/>
      <c r="D18" s="88"/>
      <c r="E18" s="88"/>
      <c r="F18" s="88"/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38"/>
      <c r="N18" s="38"/>
      <c r="O18" s="38"/>
      <c r="P18" s="11"/>
      <c r="Q18" s="20">
        <v>4270</v>
      </c>
    </row>
    <row r="19" spans="1:17" ht="15">
      <c r="A19" s="48">
        <v>13</v>
      </c>
      <c r="B19" s="88" t="s">
        <v>45</v>
      </c>
      <c r="C19" s="88"/>
      <c r="D19" s="88"/>
      <c r="E19" s="88"/>
      <c r="F19" s="88"/>
      <c r="G19" s="7">
        <v>2000</v>
      </c>
      <c r="H19" s="7">
        <v>260</v>
      </c>
      <c r="I19" s="7">
        <f t="shared" si="1"/>
        <v>13</v>
      </c>
      <c r="J19" s="7">
        <v>0</v>
      </c>
      <c r="K19" s="7">
        <v>0</v>
      </c>
      <c r="L19" s="7">
        <v>0</v>
      </c>
      <c r="M19" s="38"/>
      <c r="N19" s="38"/>
      <c r="O19" s="38"/>
      <c r="P19" s="11"/>
      <c r="Q19" s="20">
        <v>4280</v>
      </c>
    </row>
    <row r="20" spans="1:17" ht="15">
      <c r="A20" s="48">
        <v>14</v>
      </c>
      <c r="B20" s="88" t="s">
        <v>44</v>
      </c>
      <c r="C20" s="88"/>
      <c r="D20" s="88"/>
      <c r="E20" s="88"/>
      <c r="F20" s="88"/>
      <c r="G20" s="7">
        <v>87970</v>
      </c>
      <c r="H20" s="7">
        <v>63054.879999999997</v>
      </c>
      <c r="I20" s="7">
        <f t="shared" si="1"/>
        <v>71.677708309651024</v>
      </c>
      <c r="J20" s="7">
        <v>0</v>
      </c>
      <c r="K20" s="7">
        <v>0</v>
      </c>
      <c r="L20" s="7">
        <v>0</v>
      </c>
      <c r="M20" s="38"/>
      <c r="N20" s="38"/>
      <c r="O20" s="38"/>
      <c r="P20" s="11"/>
      <c r="Q20" s="20">
        <v>4300</v>
      </c>
    </row>
    <row r="21" spans="1:17" ht="36" customHeight="1">
      <c r="A21" s="48">
        <v>15</v>
      </c>
      <c r="B21" s="92" t="s">
        <v>49</v>
      </c>
      <c r="C21" s="93"/>
      <c r="D21" s="93"/>
      <c r="E21" s="93"/>
      <c r="F21" s="94"/>
      <c r="G21" s="7">
        <v>3000</v>
      </c>
      <c r="H21" s="7">
        <v>2093.12</v>
      </c>
      <c r="I21" s="7">
        <f t="shared" si="1"/>
        <v>69.770666666666671</v>
      </c>
      <c r="J21" s="7">
        <v>0</v>
      </c>
      <c r="K21" s="7">
        <v>0</v>
      </c>
      <c r="L21" s="7">
        <v>0</v>
      </c>
      <c r="M21" s="38"/>
      <c r="N21" s="38"/>
      <c r="O21" s="38"/>
      <c r="P21" s="11"/>
      <c r="Q21" s="20">
        <v>4360</v>
      </c>
    </row>
    <row r="22" spans="1:17" ht="15">
      <c r="A22" s="48">
        <v>16</v>
      </c>
      <c r="B22" s="88" t="s">
        <v>17</v>
      </c>
      <c r="C22" s="88"/>
      <c r="D22" s="88"/>
      <c r="E22" s="88"/>
      <c r="F22" s="88"/>
      <c r="G22" s="7">
        <v>2000</v>
      </c>
      <c r="H22" s="7">
        <v>1327.9</v>
      </c>
      <c r="I22" s="7">
        <f t="shared" si="1"/>
        <v>66.394999999999996</v>
      </c>
      <c r="J22" s="7">
        <v>0</v>
      </c>
      <c r="K22" s="7">
        <v>0</v>
      </c>
      <c r="L22" s="7">
        <v>0</v>
      </c>
      <c r="M22" s="38"/>
      <c r="N22" s="38"/>
      <c r="O22" s="38"/>
      <c r="P22" s="11"/>
      <c r="Q22" s="20">
        <v>4410</v>
      </c>
    </row>
    <row r="23" spans="1:17" ht="26.25" customHeight="1">
      <c r="A23" s="48">
        <v>17</v>
      </c>
      <c r="B23" s="99" t="s">
        <v>18</v>
      </c>
      <c r="C23" s="100"/>
      <c r="D23" s="100"/>
      <c r="E23" s="100"/>
      <c r="F23" s="101"/>
      <c r="G23" s="7">
        <v>4000</v>
      </c>
      <c r="H23" s="7">
        <v>0</v>
      </c>
      <c r="I23" s="7">
        <f t="shared" si="1"/>
        <v>0</v>
      </c>
      <c r="J23" s="7">
        <v>18000</v>
      </c>
      <c r="K23" s="7">
        <v>5783.03</v>
      </c>
      <c r="L23" s="7">
        <f>K23*100/J23</f>
        <v>32.127944444444445</v>
      </c>
      <c r="M23" s="38"/>
      <c r="N23" s="38"/>
      <c r="O23" s="38"/>
      <c r="P23" s="11"/>
      <c r="Q23" s="20">
        <v>4430</v>
      </c>
    </row>
    <row r="24" spans="1:17" ht="15">
      <c r="A24" s="48">
        <v>18</v>
      </c>
      <c r="B24" s="88" t="s">
        <v>46</v>
      </c>
      <c r="C24" s="88"/>
      <c r="D24" s="88"/>
      <c r="E24" s="88"/>
      <c r="F24" s="88"/>
      <c r="G24" s="7">
        <v>139400</v>
      </c>
      <c r="H24" s="7">
        <v>132497.01999999999</v>
      </c>
      <c r="I24" s="7">
        <f t="shared" si="1"/>
        <v>95.048077474892381</v>
      </c>
      <c r="J24" s="7">
        <v>0</v>
      </c>
      <c r="K24" s="7">
        <v>0</v>
      </c>
      <c r="L24" s="7">
        <v>0</v>
      </c>
      <c r="M24" s="38"/>
      <c r="N24" s="38"/>
      <c r="O24" s="38"/>
      <c r="P24" s="11"/>
      <c r="Q24" s="20">
        <v>4440</v>
      </c>
    </row>
    <row r="25" spans="1:17" ht="15">
      <c r="A25" s="48">
        <v>19</v>
      </c>
      <c r="B25" s="41" t="s">
        <v>48</v>
      </c>
      <c r="C25" s="42"/>
      <c r="D25" s="42"/>
      <c r="E25" s="43"/>
      <c r="F25" s="45"/>
      <c r="G25" s="7">
        <v>500</v>
      </c>
      <c r="H25" s="7">
        <v>0</v>
      </c>
      <c r="I25" s="7">
        <f t="shared" si="1"/>
        <v>0</v>
      </c>
      <c r="J25" s="7">
        <v>0</v>
      </c>
      <c r="K25" s="7">
        <v>0</v>
      </c>
      <c r="L25" s="7">
        <v>0</v>
      </c>
      <c r="M25" s="38"/>
      <c r="N25" s="38"/>
      <c r="O25" s="38"/>
      <c r="P25" s="11"/>
      <c r="Q25" s="20"/>
    </row>
    <row r="26" spans="1:17" ht="15">
      <c r="A26" s="48">
        <v>19</v>
      </c>
      <c r="B26" s="88" t="s">
        <v>57</v>
      </c>
      <c r="C26" s="88"/>
      <c r="D26" s="88"/>
      <c r="E26" s="88"/>
      <c r="F26" s="88"/>
      <c r="G26" s="7">
        <v>58000</v>
      </c>
      <c r="H26" s="7">
        <v>5000</v>
      </c>
      <c r="I26" s="7">
        <f t="shared" si="1"/>
        <v>8.6206896551724146</v>
      </c>
      <c r="J26" s="7">
        <v>0</v>
      </c>
      <c r="K26" s="7">
        <v>0</v>
      </c>
      <c r="L26" s="7">
        <v>0</v>
      </c>
      <c r="M26" s="38"/>
      <c r="N26" s="38"/>
      <c r="O26" s="38"/>
      <c r="P26" s="11"/>
      <c r="Q26" s="20">
        <v>4700</v>
      </c>
    </row>
    <row r="27" spans="1:17" ht="15">
      <c r="A27" s="48">
        <v>20</v>
      </c>
      <c r="B27" s="89" t="s">
        <v>58</v>
      </c>
      <c r="C27" s="90"/>
      <c r="D27" s="90"/>
      <c r="E27" s="90"/>
      <c r="F27" s="98"/>
      <c r="G27" s="7">
        <v>50</v>
      </c>
      <c r="H27" s="7">
        <v>35</v>
      </c>
      <c r="I27" s="7">
        <f t="shared" ref="I27:I28" si="2">IFERROR((H27*100)/G27, "0 ")</f>
        <v>70</v>
      </c>
      <c r="J27" s="7"/>
      <c r="K27" s="7"/>
      <c r="L27" s="7"/>
      <c r="M27" s="39"/>
      <c r="N27" s="39"/>
      <c r="O27" s="39"/>
      <c r="P27" s="11"/>
      <c r="Q27" s="21">
        <v>6060</v>
      </c>
    </row>
    <row r="28" spans="1:17" ht="15.75">
      <c r="A28" s="102" t="s">
        <v>20</v>
      </c>
      <c r="B28" s="102"/>
      <c r="C28" s="102"/>
      <c r="D28" s="102"/>
      <c r="E28" s="102"/>
      <c r="F28" s="102"/>
      <c r="G28" s="10">
        <f>SUM(G12:G27)</f>
        <v>897309.16</v>
      </c>
      <c r="H28" s="10">
        <f>H11+H27</f>
        <v>1902981.9000000004</v>
      </c>
      <c r="I28" s="8">
        <f t="shared" si="2"/>
        <v>212.0765043789367</v>
      </c>
      <c r="J28" s="10">
        <f>J11+J27</f>
        <v>304755.61</v>
      </c>
      <c r="K28" s="10">
        <f>K11+K27</f>
        <v>149804.47</v>
      </c>
      <c r="L28" s="8">
        <f t="shared" ref="L28" si="3">IFERROR((K28*100)/J28, " ")</f>
        <v>49.155607012451718</v>
      </c>
      <c r="M28" s="40"/>
      <c r="N28" s="40"/>
      <c r="O28" s="39"/>
      <c r="P28" s="11"/>
    </row>
    <row r="29" spans="1:17" ht="15">
      <c r="A29" s="65" t="s">
        <v>23</v>
      </c>
      <c r="B29" s="66"/>
      <c r="C29" s="66"/>
      <c r="D29" s="66"/>
      <c r="E29" s="66"/>
      <c r="F29" s="67"/>
      <c r="G29" s="55">
        <f>G11+G28</f>
        <v>3691743.5500000003</v>
      </c>
      <c r="H29" s="54"/>
      <c r="I29" s="54"/>
      <c r="J29" s="54"/>
      <c r="K29" s="54"/>
      <c r="L29" s="54"/>
      <c r="M29" s="11"/>
      <c r="N29" s="11"/>
      <c r="O29" s="11"/>
      <c r="P29" s="11"/>
    </row>
    <row r="30" spans="1:17">
      <c r="I30" s="2"/>
      <c r="M30" s="11"/>
      <c r="N30" s="11"/>
      <c r="O30" s="11"/>
      <c r="P30" s="11"/>
    </row>
  </sheetData>
  <mergeCells count="30">
    <mergeCell ref="B26:F26"/>
    <mergeCell ref="A28:F28"/>
    <mergeCell ref="A29:F29"/>
    <mergeCell ref="B27:F27"/>
    <mergeCell ref="B19:F19"/>
    <mergeCell ref="B20:F20"/>
    <mergeCell ref="B21:F21"/>
    <mergeCell ref="B22:F22"/>
    <mergeCell ref="B23:F23"/>
    <mergeCell ref="B24:F24"/>
    <mergeCell ref="B18:F18"/>
    <mergeCell ref="B6:F6"/>
    <mergeCell ref="B7:F7"/>
    <mergeCell ref="B8:F8"/>
    <mergeCell ref="B9:F9"/>
    <mergeCell ref="B10:F10"/>
    <mergeCell ref="A11:F11"/>
    <mergeCell ref="B12:F12"/>
    <mergeCell ref="B14:F14"/>
    <mergeCell ref="B15:F15"/>
    <mergeCell ref="B16:F16"/>
    <mergeCell ref="B17:F17"/>
    <mergeCell ref="A2:L2"/>
    <mergeCell ref="N2:O2"/>
    <mergeCell ref="A3:O3"/>
    <mergeCell ref="A4:A5"/>
    <mergeCell ref="B4:F5"/>
    <mergeCell ref="G4:I4"/>
    <mergeCell ref="J4:L4"/>
    <mergeCell ref="M4:O4"/>
  </mergeCells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4"/>
  <dimension ref="A1:AJ30"/>
  <sheetViews>
    <sheetView topLeftCell="A4" workbookViewId="0">
      <selection activeCell="I28" sqref="I28"/>
    </sheetView>
  </sheetViews>
  <sheetFormatPr defaultRowHeight="14.25"/>
  <cols>
    <col min="1" max="1" width="3" customWidth="1"/>
    <col min="5" max="5" width="4" customWidth="1"/>
    <col min="6" max="6" width="2.125" customWidth="1"/>
    <col min="7" max="7" width="11.375" bestFit="1" customWidth="1"/>
    <col min="8" max="8" width="11.625" customWidth="1"/>
    <col min="9" max="9" width="7" customWidth="1"/>
    <col min="10" max="10" width="9.75" customWidth="1"/>
    <col min="11" max="11" width="12" customWidth="1"/>
    <col min="12" max="12" width="7.125" customWidth="1"/>
    <col min="13" max="13" width="11.75" customWidth="1"/>
    <col min="14" max="14" width="12.25" customWidth="1"/>
    <col min="15" max="15" width="6.75" customWidth="1"/>
    <col min="18" max="18" width="9.875" bestFit="1" customWidth="1"/>
  </cols>
  <sheetData>
    <row r="1" spans="1:36" ht="16.5" customHeight="1">
      <c r="A1" s="1" t="s">
        <v>55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AC1" t="s">
        <v>4</v>
      </c>
      <c r="AD1" t="s">
        <v>3</v>
      </c>
      <c r="AG1" t="s">
        <v>2</v>
      </c>
      <c r="AH1" t="s">
        <v>1</v>
      </c>
      <c r="AJ1" t="s">
        <v>0</v>
      </c>
    </row>
    <row r="2" spans="1:36" ht="16.5" customHeight="1">
      <c r="A2" s="71" t="s">
        <v>56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N2" s="72"/>
      <c r="O2" s="72"/>
    </row>
    <row r="3" spans="1:36" ht="15.75" thickBot="1">
      <c r="A3" s="108" t="s">
        <v>6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Q3" s="22" t="s">
        <v>47</v>
      </c>
    </row>
    <row r="4" spans="1:36" ht="27" customHeight="1">
      <c r="A4" s="73" t="s">
        <v>21</v>
      </c>
      <c r="B4" s="75" t="s">
        <v>22</v>
      </c>
      <c r="C4" s="76"/>
      <c r="D4" s="76"/>
      <c r="E4" s="76"/>
      <c r="F4" s="77"/>
      <c r="G4" s="105" t="s">
        <v>7</v>
      </c>
      <c r="H4" s="106"/>
      <c r="I4" s="107"/>
      <c r="J4" s="84" t="s">
        <v>26</v>
      </c>
      <c r="K4" s="85"/>
      <c r="L4" s="86"/>
      <c r="M4" s="87"/>
      <c r="N4" s="87"/>
      <c r="O4" s="87"/>
    </row>
    <row r="5" spans="1:36">
      <c r="A5" s="74"/>
      <c r="B5" s="78"/>
      <c r="C5" s="79"/>
      <c r="D5" s="79"/>
      <c r="E5" s="79"/>
      <c r="F5" s="80"/>
      <c r="G5" s="4" t="s">
        <v>9</v>
      </c>
      <c r="H5" s="5" t="s">
        <v>10</v>
      </c>
      <c r="I5" s="4" t="s">
        <v>11</v>
      </c>
      <c r="J5" s="4" t="s">
        <v>9</v>
      </c>
      <c r="K5" s="4" t="s">
        <v>10</v>
      </c>
      <c r="L5" s="4" t="s">
        <v>11</v>
      </c>
      <c r="M5" s="37"/>
      <c r="N5" s="37"/>
      <c r="O5" s="37"/>
      <c r="Q5" s="44"/>
    </row>
    <row r="6" spans="1:36" ht="15">
      <c r="A6" s="31">
        <v>1</v>
      </c>
      <c r="B6" s="88" t="s">
        <v>25</v>
      </c>
      <c r="C6" s="88"/>
      <c r="D6" s="88"/>
      <c r="E6" s="88"/>
      <c r="F6" s="88"/>
      <c r="G6" s="7">
        <v>2183000</v>
      </c>
      <c r="H6" s="7">
        <v>968347.76</v>
      </c>
      <c r="I6" s="7">
        <f>H6*100/G6</f>
        <v>44.358578103527257</v>
      </c>
      <c r="J6" s="7">
        <v>240136.99</v>
      </c>
      <c r="K6" s="7">
        <v>111839.17</v>
      </c>
      <c r="L6" s="7">
        <f>K6*100/J6</f>
        <v>46.573070646050823</v>
      </c>
      <c r="M6" s="38"/>
      <c r="N6" s="38"/>
      <c r="O6" s="38"/>
      <c r="P6" s="11"/>
      <c r="Q6" s="20">
        <v>4010</v>
      </c>
    </row>
    <row r="7" spans="1:36" ht="15">
      <c r="A7" s="31">
        <v>2</v>
      </c>
      <c r="B7" s="89" t="s">
        <v>24</v>
      </c>
      <c r="C7" s="90"/>
      <c r="D7" s="90"/>
      <c r="E7" s="90"/>
      <c r="F7" s="91"/>
      <c r="G7" s="7">
        <v>14000</v>
      </c>
      <c r="H7" s="7">
        <v>1514.5</v>
      </c>
      <c r="I7" s="7">
        <f t="shared" ref="I7:I10" si="0">H7*100/G7</f>
        <v>10.817857142857143</v>
      </c>
      <c r="J7" s="7">
        <v>0</v>
      </c>
      <c r="K7" s="7">
        <v>0</v>
      </c>
      <c r="L7" s="7">
        <v>0</v>
      </c>
      <c r="M7" s="38"/>
      <c r="N7" s="38"/>
      <c r="O7" s="38"/>
      <c r="P7" s="11"/>
      <c r="Q7" s="20">
        <v>4170</v>
      </c>
    </row>
    <row r="8" spans="1:36" ht="15">
      <c r="A8" s="31">
        <v>3</v>
      </c>
      <c r="B8" s="88" t="s">
        <v>12</v>
      </c>
      <c r="C8" s="88"/>
      <c r="D8" s="88"/>
      <c r="E8" s="88"/>
      <c r="F8" s="88"/>
      <c r="G8" s="7">
        <v>137434.39000000001</v>
      </c>
      <c r="H8" s="7">
        <v>137434.39000000001</v>
      </c>
      <c r="I8" s="7">
        <f t="shared" si="0"/>
        <v>100</v>
      </c>
      <c r="J8" s="7">
        <v>16928.62</v>
      </c>
      <c r="K8" s="7">
        <v>16928.62</v>
      </c>
      <c r="L8" s="7">
        <f>K8*100/J8</f>
        <v>100</v>
      </c>
      <c r="M8" s="38"/>
      <c r="N8" s="38"/>
      <c r="O8" s="38"/>
      <c r="P8" s="11"/>
      <c r="Q8" s="20">
        <v>4040</v>
      </c>
    </row>
    <row r="9" spans="1:36" ht="15">
      <c r="A9" s="31">
        <v>4</v>
      </c>
      <c r="B9" s="88" t="s">
        <v>28</v>
      </c>
      <c r="C9" s="88"/>
      <c r="D9" s="88"/>
      <c r="E9" s="88"/>
      <c r="F9" s="88"/>
      <c r="G9" s="7">
        <v>408000</v>
      </c>
      <c r="H9" s="7">
        <v>172889.1</v>
      </c>
      <c r="I9" s="7">
        <f t="shared" si="0"/>
        <v>42.374779411764706</v>
      </c>
      <c r="J9" s="7">
        <v>41690</v>
      </c>
      <c r="K9" s="7">
        <v>19412.23</v>
      </c>
      <c r="L9" s="7">
        <f>K9*100/J9</f>
        <v>46.56327656512353</v>
      </c>
      <c r="M9" s="38"/>
      <c r="N9" s="38"/>
      <c r="O9" s="38"/>
      <c r="P9" s="11"/>
      <c r="Q9" s="20">
        <v>4110</v>
      </c>
    </row>
    <row r="10" spans="1:36" ht="15">
      <c r="A10" s="31">
        <v>5</v>
      </c>
      <c r="B10" s="88" t="s">
        <v>13</v>
      </c>
      <c r="C10" s="88"/>
      <c r="D10" s="88"/>
      <c r="E10" s="88"/>
      <c r="F10" s="88"/>
      <c r="G10" s="7">
        <v>52000</v>
      </c>
      <c r="H10" s="7">
        <v>16691.05</v>
      </c>
      <c r="I10" s="7">
        <f t="shared" si="0"/>
        <v>32.098173076923075</v>
      </c>
      <c r="J10" s="7">
        <v>6000</v>
      </c>
      <c r="K10" s="7">
        <v>1624.45</v>
      </c>
      <c r="L10" s="7">
        <f>K10*100/J10</f>
        <v>27.074166666666667</v>
      </c>
      <c r="M10" s="38"/>
      <c r="N10" s="38"/>
      <c r="O10" s="38"/>
      <c r="P10" s="11"/>
      <c r="Q10" s="20">
        <v>4120</v>
      </c>
      <c r="R10" s="15"/>
    </row>
    <row r="11" spans="1:36" ht="15">
      <c r="A11" s="95" t="s">
        <v>29</v>
      </c>
      <c r="B11" s="95"/>
      <c r="C11" s="95"/>
      <c r="D11" s="95"/>
      <c r="E11" s="95"/>
      <c r="F11" s="95"/>
      <c r="G11" s="8">
        <f>SUM(G6:G10)</f>
        <v>2794434.39</v>
      </c>
      <c r="H11" s="8">
        <f>SUM(H6:H10)</f>
        <v>1296876.8</v>
      </c>
      <c r="I11" s="8">
        <f>H11*100/G11</f>
        <v>46.409277120297673</v>
      </c>
      <c r="J11" s="8">
        <f>SUM(J6:J10)</f>
        <v>304755.61</v>
      </c>
      <c r="K11" s="8">
        <f>SUM(K6:K10)</f>
        <v>149804.47</v>
      </c>
      <c r="L11" s="8">
        <f>K11*100/J11</f>
        <v>49.155607012451718</v>
      </c>
      <c r="M11" s="39"/>
      <c r="N11" s="39"/>
      <c r="O11" s="39"/>
      <c r="P11" s="11"/>
      <c r="Q11" s="20"/>
      <c r="R11" s="15"/>
    </row>
    <row r="12" spans="1:36" ht="15">
      <c r="A12" s="31">
        <v>6</v>
      </c>
      <c r="B12" s="88" t="s">
        <v>39</v>
      </c>
      <c r="C12" s="88"/>
      <c r="D12" s="88"/>
      <c r="E12" s="88"/>
      <c r="F12" s="88"/>
      <c r="G12" s="7">
        <v>196000</v>
      </c>
      <c r="H12" s="7">
        <v>55428.41</v>
      </c>
      <c r="I12" s="7">
        <f>H12*100/G12</f>
        <v>28.279801020408165</v>
      </c>
      <c r="J12" s="7">
        <v>17000</v>
      </c>
      <c r="K12" s="7">
        <v>5605.8</v>
      </c>
      <c r="L12" s="8">
        <f>K12*100/J12</f>
        <v>32.97529411764706</v>
      </c>
      <c r="M12" s="38"/>
      <c r="N12" s="38"/>
      <c r="O12" s="38"/>
      <c r="P12" s="11"/>
      <c r="Q12" s="20">
        <v>3020</v>
      </c>
      <c r="R12" s="15"/>
    </row>
    <row r="13" spans="1:36" ht="15">
      <c r="A13" s="31">
        <v>7</v>
      </c>
      <c r="B13" s="32" t="s">
        <v>53</v>
      </c>
      <c r="C13" s="33"/>
      <c r="D13" s="33"/>
      <c r="E13" s="33"/>
      <c r="F13" s="34"/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38"/>
      <c r="N13" s="38"/>
      <c r="O13" s="38"/>
      <c r="P13" s="11"/>
      <c r="Q13" s="20">
        <v>3260</v>
      </c>
      <c r="R13" s="15"/>
    </row>
    <row r="14" spans="1:36" ht="27" customHeight="1">
      <c r="A14" s="31">
        <v>8</v>
      </c>
      <c r="B14" s="92" t="s">
        <v>40</v>
      </c>
      <c r="C14" s="93"/>
      <c r="D14" s="93"/>
      <c r="E14" s="93"/>
      <c r="F14" s="94"/>
      <c r="G14" s="7">
        <v>295000</v>
      </c>
      <c r="H14" s="7">
        <v>155404.95000000001</v>
      </c>
      <c r="I14" s="7">
        <f t="shared" ref="I14:I26" si="1">H14*100/G14</f>
        <v>52.679644067796616</v>
      </c>
      <c r="J14" s="7">
        <v>42000</v>
      </c>
      <c r="K14" s="7">
        <v>19094.169999999998</v>
      </c>
      <c r="L14" s="7">
        <f>K14*100/J14</f>
        <v>45.462309523809516</v>
      </c>
      <c r="M14" s="38"/>
      <c r="N14" s="38"/>
      <c r="O14" s="38"/>
      <c r="P14" s="11"/>
      <c r="Q14" s="20">
        <v>4210</v>
      </c>
      <c r="R14" s="15"/>
    </row>
    <row r="15" spans="1:36" ht="15">
      <c r="A15" s="31">
        <v>9</v>
      </c>
      <c r="B15" s="88" t="s">
        <v>50</v>
      </c>
      <c r="C15" s="88"/>
      <c r="D15" s="88"/>
      <c r="E15" s="88"/>
      <c r="F15" s="88"/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38"/>
      <c r="N15" s="38"/>
      <c r="O15" s="38"/>
      <c r="P15" s="11"/>
      <c r="Q15" s="20">
        <v>4220</v>
      </c>
    </row>
    <row r="16" spans="1:36" ht="15">
      <c r="A16" s="31">
        <v>10</v>
      </c>
      <c r="B16" s="88" t="s">
        <v>41</v>
      </c>
      <c r="C16" s="88"/>
      <c r="D16" s="88"/>
      <c r="E16" s="88"/>
      <c r="F16" s="88"/>
      <c r="G16" s="7">
        <v>40000</v>
      </c>
      <c r="H16" s="7">
        <v>4239.1899999999996</v>
      </c>
      <c r="I16" s="7">
        <f t="shared" si="1"/>
        <v>10.597974999999998</v>
      </c>
      <c r="J16" s="7">
        <v>6500</v>
      </c>
      <c r="K16" s="7">
        <v>0</v>
      </c>
      <c r="L16" s="7">
        <f>K16*100/J16</f>
        <v>0</v>
      </c>
      <c r="M16" s="38"/>
      <c r="N16" s="38"/>
      <c r="O16" s="38"/>
      <c r="P16" s="11"/>
      <c r="Q16" s="20">
        <v>4240</v>
      </c>
    </row>
    <row r="17" spans="1:17" ht="15">
      <c r="A17" s="31">
        <v>11</v>
      </c>
      <c r="B17" s="88" t="s">
        <v>42</v>
      </c>
      <c r="C17" s="88"/>
      <c r="D17" s="88"/>
      <c r="E17" s="88"/>
      <c r="F17" s="88"/>
      <c r="G17" s="7">
        <v>37000</v>
      </c>
      <c r="H17" s="7">
        <v>17644.830000000002</v>
      </c>
      <c r="I17" s="7">
        <f t="shared" si="1"/>
        <v>47.688729729729737</v>
      </c>
      <c r="J17" s="7">
        <v>0</v>
      </c>
      <c r="K17" s="7">
        <v>0</v>
      </c>
      <c r="L17" s="7">
        <v>0</v>
      </c>
      <c r="M17" s="38"/>
      <c r="N17" s="38"/>
      <c r="O17" s="38"/>
      <c r="P17" s="11"/>
      <c r="Q17" s="20">
        <v>4260</v>
      </c>
    </row>
    <row r="18" spans="1:17" ht="15">
      <c r="A18" s="31">
        <v>12</v>
      </c>
      <c r="B18" s="88" t="s">
        <v>43</v>
      </c>
      <c r="C18" s="88"/>
      <c r="D18" s="88"/>
      <c r="E18" s="88"/>
      <c r="F18" s="88"/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38"/>
      <c r="N18" s="38"/>
      <c r="O18" s="38"/>
      <c r="P18" s="11"/>
      <c r="Q18" s="20">
        <v>4270</v>
      </c>
    </row>
    <row r="19" spans="1:17" ht="15">
      <c r="A19" s="31">
        <v>13</v>
      </c>
      <c r="B19" s="88" t="s">
        <v>45</v>
      </c>
      <c r="C19" s="88"/>
      <c r="D19" s="88"/>
      <c r="E19" s="88"/>
      <c r="F19" s="88"/>
      <c r="G19" s="7">
        <v>2000</v>
      </c>
      <c r="H19" s="7">
        <v>0</v>
      </c>
      <c r="I19" s="7">
        <f t="shared" si="1"/>
        <v>0</v>
      </c>
      <c r="J19" s="7">
        <v>0</v>
      </c>
      <c r="K19" s="7">
        <v>0</v>
      </c>
      <c r="L19" s="7">
        <v>0</v>
      </c>
      <c r="M19" s="38"/>
      <c r="N19" s="38"/>
      <c r="O19" s="38"/>
      <c r="P19" s="11"/>
      <c r="Q19" s="20">
        <v>4280</v>
      </c>
    </row>
    <row r="20" spans="1:17" ht="15">
      <c r="A20" s="31">
        <v>14</v>
      </c>
      <c r="B20" s="88" t="s">
        <v>44</v>
      </c>
      <c r="C20" s="88"/>
      <c r="D20" s="88"/>
      <c r="E20" s="88"/>
      <c r="F20" s="88"/>
      <c r="G20" s="7">
        <v>81970</v>
      </c>
      <c r="H20" s="7">
        <v>29654.74</v>
      </c>
      <c r="I20" s="7">
        <f t="shared" si="1"/>
        <v>36.177552763206052</v>
      </c>
      <c r="J20" s="7">
        <v>0</v>
      </c>
      <c r="K20" s="7">
        <v>0</v>
      </c>
      <c r="L20" s="7">
        <v>0</v>
      </c>
      <c r="M20" s="38"/>
      <c r="N20" s="38"/>
      <c r="O20" s="38"/>
      <c r="P20" s="11"/>
      <c r="Q20" s="20">
        <v>4300</v>
      </c>
    </row>
    <row r="21" spans="1:17" ht="36" customHeight="1">
      <c r="A21" s="31">
        <v>15</v>
      </c>
      <c r="B21" s="92" t="s">
        <v>49</v>
      </c>
      <c r="C21" s="93"/>
      <c r="D21" s="93"/>
      <c r="E21" s="93"/>
      <c r="F21" s="94"/>
      <c r="G21" s="7">
        <v>3000</v>
      </c>
      <c r="H21" s="7">
        <v>1407.21</v>
      </c>
      <c r="I21" s="7">
        <f t="shared" si="1"/>
        <v>46.906999999999996</v>
      </c>
      <c r="J21" s="7">
        <v>0</v>
      </c>
      <c r="K21" s="7">
        <v>0</v>
      </c>
      <c r="L21" s="7">
        <v>0</v>
      </c>
      <c r="M21" s="38"/>
      <c r="N21" s="38"/>
      <c r="O21" s="38"/>
      <c r="P21" s="11"/>
      <c r="Q21" s="20">
        <v>4360</v>
      </c>
    </row>
    <row r="22" spans="1:17" ht="15">
      <c r="A22" s="31">
        <v>16</v>
      </c>
      <c r="B22" s="88" t="s">
        <v>17</v>
      </c>
      <c r="C22" s="88"/>
      <c r="D22" s="88"/>
      <c r="E22" s="88"/>
      <c r="F22" s="88"/>
      <c r="G22" s="7">
        <v>2000</v>
      </c>
      <c r="H22" s="7">
        <v>1169.7</v>
      </c>
      <c r="I22" s="7">
        <f t="shared" si="1"/>
        <v>58.484999999999999</v>
      </c>
      <c r="J22" s="7">
        <v>0</v>
      </c>
      <c r="K22" s="7">
        <v>0</v>
      </c>
      <c r="L22" s="7">
        <v>0</v>
      </c>
      <c r="M22" s="38"/>
      <c r="N22" s="38"/>
      <c r="O22" s="38"/>
      <c r="P22" s="11"/>
      <c r="Q22" s="20">
        <v>4410</v>
      </c>
    </row>
    <row r="23" spans="1:17" ht="26.25" customHeight="1">
      <c r="A23" s="31">
        <v>17</v>
      </c>
      <c r="B23" s="99" t="s">
        <v>18</v>
      </c>
      <c r="C23" s="100"/>
      <c r="D23" s="100"/>
      <c r="E23" s="100"/>
      <c r="F23" s="101"/>
      <c r="G23" s="7">
        <v>4000</v>
      </c>
      <c r="H23" s="7">
        <v>0</v>
      </c>
      <c r="I23" s="7">
        <f t="shared" si="1"/>
        <v>0</v>
      </c>
      <c r="J23" s="7">
        <v>18000</v>
      </c>
      <c r="K23" s="7">
        <v>5783.03</v>
      </c>
      <c r="L23" s="7">
        <f>K23*100/J23</f>
        <v>32.127944444444445</v>
      </c>
      <c r="M23" s="38"/>
      <c r="N23" s="38"/>
      <c r="O23" s="38"/>
      <c r="P23" s="11"/>
      <c r="Q23" s="20">
        <v>4430</v>
      </c>
    </row>
    <row r="24" spans="1:17" ht="15">
      <c r="A24" s="31">
        <v>18</v>
      </c>
      <c r="B24" s="88" t="s">
        <v>46</v>
      </c>
      <c r="C24" s="88"/>
      <c r="D24" s="88"/>
      <c r="E24" s="88"/>
      <c r="F24" s="88"/>
      <c r="G24" s="7">
        <v>139400</v>
      </c>
      <c r="H24" s="7">
        <v>99372.77</v>
      </c>
      <c r="I24" s="7">
        <f t="shared" si="1"/>
        <v>71.286061692969866</v>
      </c>
      <c r="J24" s="7">
        <v>0</v>
      </c>
      <c r="K24" s="7">
        <v>0</v>
      </c>
      <c r="L24" s="7">
        <v>0</v>
      </c>
      <c r="M24" s="38"/>
      <c r="N24" s="38"/>
      <c r="O24" s="38"/>
      <c r="P24" s="11"/>
      <c r="Q24" s="20">
        <v>4440</v>
      </c>
    </row>
    <row r="25" spans="1:17" ht="15">
      <c r="A25" s="36">
        <v>19</v>
      </c>
      <c r="B25" s="41" t="s">
        <v>48</v>
      </c>
      <c r="C25" s="42"/>
      <c r="D25" s="42"/>
      <c r="E25" s="43"/>
      <c r="F25" s="35"/>
      <c r="G25" s="7">
        <v>500</v>
      </c>
      <c r="H25" s="7">
        <v>0</v>
      </c>
      <c r="I25" s="7">
        <f t="shared" si="1"/>
        <v>0</v>
      </c>
      <c r="J25" s="7">
        <v>0</v>
      </c>
      <c r="K25" s="7">
        <v>0</v>
      </c>
      <c r="L25" s="7">
        <v>0</v>
      </c>
      <c r="M25" s="38"/>
      <c r="N25" s="38"/>
      <c r="O25" s="38"/>
      <c r="P25" s="11"/>
      <c r="Q25" s="20"/>
    </row>
    <row r="26" spans="1:17" ht="15">
      <c r="A26" s="31">
        <v>19</v>
      </c>
      <c r="B26" s="88" t="s">
        <v>57</v>
      </c>
      <c r="C26" s="88"/>
      <c r="D26" s="88"/>
      <c r="E26" s="88"/>
      <c r="F26" s="88"/>
      <c r="G26" s="7">
        <v>58000</v>
      </c>
      <c r="H26" s="7">
        <v>0</v>
      </c>
      <c r="I26" s="7">
        <f t="shared" si="1"/>
        <v>0</v>
      </c>
      <c r="J26" s="7">
        <v>0</v>
      </c>
      <c r="K26" s="7">
        <v>0</v>
      </c>
      <c r="L26" s="7">
        <v>0</v>
      </c>
      <c r="M26" s="38"/>
      <c r="N26" s="38"/>
      <c r="O26" s="38"/>
      <c r="P26" s="11"/>
      <c r="Q26" s="20">
        <v>4700</v>
      </c>
    </row>
    <row r="27" spans="1:17" ht="15">
      <c r="A27" s="102" t="s">
        <v>20</v>
      </c>
      <c r="B27" s="102"/>
      <c r="C27" s="102"/>
      <c r="D27" s="102"/>
      <c r="E27" s="102"/>
      <c r="F27" s="102"/>
      <c r="G27" s="8">
        <f>SUM(G12:G26)</f>
        <v>858870</v>
      </c>
      <c r="H27" s="8">
        <f>SUM(H12:H26)</f>
        <v>364321.80000000005</v>
      </c>
      <c r="I27" s="8">
        <f t="shared" ref="I27:I28" si="2">IFERROR((H27*100)/G27, "0 ")</f>
        <v>42.418736246463382</v>
      </c>
      <c r="J27" s="8">
        <f>SUM(J12:J26)</f>
        <v>83500</v>
      </c>
      <c r="K27" s="8">
        <f>SUM(K12:K26)</f>
        <v>30482.999999999996</v>
      </c>
      <c r="L27" s="8">
        <f t="shared" ref="L27:L28" si="3">IFERROR((K27*100)/J27, " ")</f>
        <v>36.506586826347302</v>
      </c>
      <c r="M27" s="39"/>
      <c r="N27" s="39"/>
      <c r="O27" s="39"/>
      <c r="P27" s="11"/>
      <c r="Q27" s="21">
        <v>6060</v>
      </c>
    </row>
    <row r="28" spans="1:17" ht="15.75">
      <c r="A28" s="65" t="s">
        <v>23</v>
      </c>
      <c r="B28" s="66"/>
      <c r="C28" s="66"/>
      <c r="D28" s="66"/>
      <c r="E28" s="66"/>
      <c r="F28" s="67"/>
      <c r="G28" s="10">
        <f>G11+G27</f>
        <v>3653304.39</v>
      </c>
      <c r="H28" s="10">
        <f>H11+H27</f>
        <v>1661198.6</v>
      </c>
      <c r="I28" s="8">
        <f t="shared" si="2"/>
        <v>45.471124841037401</v>
      </c>
      <c r="J28" s="10">
        <f>J11+J27</f>
        <v>388255.61</v>
      </c>
      <c r="K28" s="10">
        <f>K11+K27</f>
        <v>180287.47</v>
      </c>
      <c r="L28" s="8">
        <f t="shared" si="3"/>
        <v>46.435251766226898</v>
      </c>
      <c r="M28" s="40"/>
      <c r="N28" s="40"/>
      <c r="O28" s="39"/>
      <c r="P28" s="11"/>
    </row>
    <row r="29" spans="1:17">
      <c r="M29" s="11"/>
      <c r="N29" s="11"/>
      <c r="O29" s="11"/>
      <c r="P29" s="11"/>
    </row>
    <row r="30" spans="1:17">
      <c r="I30" s="2"/>
      <c r="M30" s="11"/>
      <c r="N30" s="11"/>
      <c r="O30" s="11"/>
      <c r="P30" s="11"/>
    </row>
  </sheetData>
  <mergeCells count="29">
    <mergeCell ref="A2:L2"/>
    <mergeCell ref="N2:O2"/>
    <mergeCell ref="A3:O3"/>
    <mergeCell ref="A4:A5"/>
    <mergeCell ref="B4:F5"/>
    <mergeCell ref="G4:I4"/>
    <mergeCell ref="J4:L4"/>
    <mergeCell ref="M4:O4"/>
    <mergeCell ref="B18:F18"/>
    <mergeCell ref="B6:F6"/>
    <mergeCell ref="B7:F7"/>
    <mergeCell ref="B8:F8"/>
    <mergeCell ref="B9:F9"/>
    <mergeCell ref="B10:F10"/>
    <mergeCell ref="A11:F11"/>
    <mergeCell ref="B12:F12"/>
    <mergeCell ref="B14:F14"/>
    <mergeCell ref="B15:F15"/>
    <mergeCell ref="B16:F16"/>
    <mergeCell ref="B17:F17"/>
    <mergeCell ref="B26:F26"/>
    <mergeCell ref="A27:F27"/>
    <mergeCell ref="A28:F28"/>
    <mergeCell ref="B19:F19"/>
    <mergeCell ref="B20:F20"/>
    <mergeCell ref="B21:F21"/>
    <mergeCell ref="B22:F22"/>
    <mergeCell ref="B23:F23"/>
    <mergeCell ref="B24:F24"/>
  </mergeCells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usz5"/>
  <dimension ref="A1:AJ29"/>
  <sheetViews>
    <sheetView workbookViewId="0">
      <selection activeCell="I27" sqref="I27"/>
    </sheetView>
  </sheetViews>
  <sheetFormatPr defaultRowHeight="14.25"/>
  <cols>
    <col min="1" max="1" width="3" customWidth="1"/>
    <col min="5" max="5" width="4" customWidth="1"/>
    <col min="6" max="6" width="2.125" customWidth="1"/>
    <col min="7" max="7" width="11.375" bestFit="1" customWidth="1"/>
    <col min="8" max="8" width="11.625" customWidth="1"/>
    <col min="9" max="9" width="6.125" customWidth="1"/>
    <col min="10" max="10" width="9.75" customWidth="1"/>
    <col min="11" max="11" width="12" customWidth="1"/>
    <col min="12" max="12" width="6.125" customWidth="1"/>
    <col min="13" max="13" width="11.75" customWidth="1"/>
    <col min="14" max="14" width="12.25" customWidth="1"/>
    <col min="15" max="15" width="6.75" customWidth="1"/>
    <col min="18" max="18" width="9.875" bestFit="1" customWidth="1"/>
  </cols>
  <sheetData>
    <row r="1" spans="1:36" ht="16.5" customHeight="1">
      <c r="A1" s="1" t="s">
        <v>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AC1" t="s">
        <v>4</v>
      </c>
      <c r="AD1" t="s">
        <v>3</v>
      </c>
      <c r="AG1" t="s">
        <v>2</v>
      </c>
      <c r="AH1" t="s">
        <v>1</v>
      </c>
      <c r="AJ1" t="s">
        <v>0</v>
      </c>
    </row>
    <row r="2" spans="1:36" ht="16.5" customHeight="1">
      <c r="A2" s="71" t="s">
        <v>54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N2" s="72"/>
      <c r="O2" s="72"/>
    </row>
    <row r="3" spans="1:36" ht="15.75" thickBot="1">
      <c r="A3" s="108" t="s">
        <v>6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Q3" s="22" t="s">
        <v>47</v>
      </c>
    </row>
    <row r="4" spans="1:36" ht="27" customHeight="1">
      <c r="A4" s="73" t="s">
        <v>21</v>
      </c>
      <c r="B4" s="75" t="s">
        <v>22</v>
      </c>
      <c r="C4" s="76"/>
      <c r="D4" s="76"/>
      <c r="E4" s="76"/>
      <c r="F4" s="77"/>
      <c r="G4" s="105" t="s">
        <v>7</v>
      </c>
      <c r="H4" s="106"/>
      <c r="I4" s="107"/>
      <c r="J4" s="84" t="s">
        <v>26</v>
      </c>
      <c r="K4" s="85"/>
      <c r="L4" s="86"/>
      <c r="M4" s="105" t="s">
        <v>8</v>
      </c>
      <c r="N4" s="106"/>
      <c r="O4" s="109"/>
    </row>
    <row r="5" spans="1:36">
      <c r="A5" s="74"/>
      <c r="B5" s="78"/>
      <c r="C5" s="79"/>
      <c r="D5" s="79"/>
      <c r="E5" s="79"/>
      <c r="F5" s="80"/>
      <c r="G5" s="4" t="s">
        <v>9</v>
      </c>
      <c r="H5" s="5" t="s">
        <v>10</v>
      </c>
      <c r="I5" s="4" t="s">
        <v>11</v>
      </c>
      <c r="J5" s="4" t="s">
        <v>9</v>
      </c>
      <c r="K5" s="4" t="s">
        <v>10</v>
      </c>
      <c r="L5" s="4" t="s">
        <v>11</v>
      </c>
      <c r="M5" s="4" t="s">
        <v>9</v>
      </c>
      <c r="N5" s="4" t="s">
        <v>10</v>
      </c>
      <c r="O5" s="6" t="s">
        <v>11</v>
      </c>
      <c r="Q5" s="20"/>
    </row>
    <row r="6" spans="1:36" ht="15">
      <c r="A6" s="29">
        <v>1</v>
      </c>
      <c r="B6" s="88" t="s">
        <v>25</v>
      </c>
      <c r="C6" s="88"/>
      <c r="D6" s="88"/>
      <c r="E6" s="88"/>
      <c r="F6" s="88"/>
      <c r="G6" s="7">
        <v>1697967.77</v>
      </c>
      <c r="H6" s="7">
        <v>1568039.51</v>
      </c>
      <c r="I6" s="7">
        <f>IFERROR((H6*100)/G6, "0 ")</f>
        <v>92.348013767069318</v>
      </c>
      <c r="J6" s="7">
        <v>182943.28</v>
      </c>
      <c r="K6" s="7">
        <v>153825.74</v>
      </c>
      <c r="L6" s="7">
        <f>IFERROR((K6*100)/J6, " ")</f>
        <v>84.083842817292876</v>
      </c>
      <c r="M6" s="7">
        <v>407812.54</v>
      </c>
      <c r="N6" s="7">
        <v>407812.54</v>
      </c>
      <c r="O6" s="7">
        <f>IFERROR((N6*100)/M6, " ")</f>
        <v>100</v>
      </c>
      <c r="P6" s="11"/>
      <c r="Q6" s="20">
        <v>4010</v>
      </c>
    </row>
    <row r="7" spans="1:36" ht="15">
      <c r="A7" s="29">
        <v>2</v>
      </c>
      <c r="B7" s="89" t="s">
        <v>24</v>
      </c>
      <c r="C7" s="90"/>
      <c r="D7" s="90"/>
      <c r="E7" s="90"/>
      <c r="F7" s="91"/>
      <c r="G7" s="7">
        <v>14697</v>
      </c>
      <c r="H7" s="7">
        <v>14697</v>
      </c>
      <c r="I7" s="7">
        <f t="shared" ref="I7:I27" si="0">IFERROR((H7*100)/G7, "0 ")</f>
        <v>100</v>
      </c>
      <c r="J7" s="7">
        <v>5040</v>
      </c>
      <c r="K7" s="7">
        <v>4952</v>
      </c>
      <c r="L7" s="7">
        <f t="shared" ref="L7:L27" si="1">IFERROR((K7*100)/J7, " ")</f>
        <v>98.253968253968253</v>
      </c>
      <c r="M7" s="7">
        <v>4250</v>
      </c>
      <c r="N7" s="7">
        <v>4250</v>
      </c>
      <c r="O7" s="7">
        <f>IFERROR((N7*100)/M7, " ")</f>
        <v>100</v>
      </c>
      <c r="P7" s="11"/>
      <c r="Q7" s="20">
        <v>4170</v>
      </c>
    </row>
    <row r="8" spans="1:36" ht="15">
      <c r="A8" s="29">
        <v>3</v>
      </c>
      <c r="B8" s="88" t="s">
        <v>12</v>
      </c>
      <c r="C8" s="88"/>
      <c r="D8" s="88"/>
      <c r="E8" s="88"/>
      <c r="F8" s="88"/>
      <c r="G8" s="7">
        <v>108588.77</v>
      </c>
      <c r="H8" s="7">
        <v>108588.77</v>
      </c>
      <c r="I8" s="7">
        <f t="shared" si="0"/>
        <v>100</v>
      </c>
      <c r="J8" s="7">
        <v>7882.85</v>
      </c>
      <c r="K8" s="7">
        <v>7882.85</v>
      </c>
      <c r="L8" s="7">
        <f t="shared" si="1"/>
        <v>100</v>
      </c>
      <c r="M8" s="7">
        <v>43527.69</v>
      </c>
      <c r="N8" s="7">
        <v>43527.69</v>
      </c>
      <c r="O8" s="7">
        <f t="shared" ref="O8:O27" si="2">IFERROR((N8*100)/M8, " ")</f>
        <v>100</v>
      </c>
      <c r="P8" s="11"/>
      <c r="Q8" s="20">
        <v>4040</v>
      </c>
    </row>
    <row r="9" spans="1:36" ht="15">
      <c r="A9" s="29">
        <v>4</v>
      </c>
      <c r="B9" s="88" t="s">
        <v>28</v>
      </c>
      <c r="C9" s="88"/>
      <c r="D9" s="88"/>
      <c r="E9" s="88"/>
      <c r="F9" s="88"/>
      <c r="G9" s="7">
        <v>341099.38</v>
      </c>
      <c r="H9" s="7">
        <v>320803.59999999998</v>
      </c>
      <c r="I9" s="7">
        <f t="shared" si="0"/>
        <v>94.049892438971881</v>
      </c>
      <c r="J9" s="7">
        <v>47700</v>
      </c>
      <c r="K9" s="7">
        <v>28413.599999999999</v>
      </c>
      <c r="L9" s="7">
        <f t="shared" si="1"/>
        <v>59.567295597484275</v>
      </c>
      <c r="M9" s="7">
        <v>85212.479999999996</v>
      </c>
      <c r="N9" s="7">
        <v>85212.479999999996</v>
      </c>
      <c r="O9" s="7">
        <f t="shared" si="2"/>
        <v>100</v>
      </c>
      <c r="P9" s="11"/>
      <c r="Q9" s="20">
        <v>4110</v>
      </c>
    </row>
    <row r="10" spans="1:36" ht="15">
      <c r="A10" s="29">
        <v>5</v>
      </c>
      <c r="B10" s="88" t="s">
        <v>13</v>
      </c>
      <c r="C10" s="88"/>
      <c r="D10" s="88"/>
      <c r="E10" s="88"/>
      <c r="F10" s="88"/>
      <c r="G10" s="7">
        <v>51266.29</v>
      </c>
      <c r="H10" s="7">
        <v>33690.44</v>
      </c>
      <c r="I10" s="7">
        <f t="shared" si="0"/>
        <v>65.716555654797716</v>
      </c>
      <c r="J10" s="7">
        <v>4700</v>
      </c>
      <c r="K10" s="7">
        <v>1563.15</v>
      </c>
      <c r="L10" s="7">
        <f t="shared" si="1"/>
        <v>33.258510638297871</v>
      </c>
      <c r="M10" s="7">
        <v>8733.7099999999991</v>
      </c>
      <c r="N10" s="7">
        <v>8733.7099999999991</v>
      </c>
      <c r="O10" s="7">
        <f t="shared" si="2"/>
        <v>100</v>
      </c>
      <c r="P10" s="11"/>
      <c r="Q10" s="20">
        <v>4120</v>
      </c>
      <c r="R10" s="15"/>
    </row>
    <row r="11" spans="1:36" ht="15">
      <c r="A11" s="95" t="s">
        <v>29</v>
      </c>
      <c r="B11" s="95"/>
      <c r="C11" s="95"/>
      <c r="D11" s="95"/>
      <c r="E11" s="95"/>
      <c r="F11" s="95"/>
      <c r="G11" s="8">
        <f>SUM(G6:G10)</f>
        <v>2213619.21</v>
      </c>
      <c r="H11" s="9">
        <f>SUM(H6:H10)</f>
        <v>2045819.3199999998</v>
      </c>
      <c r="I11" s="8">
        <f t="shared" si="0"/>
        <v>92.41965875422629</v>
      </c>
      <c r="J11" s="8">
        <f>SUM(J6:J10)</f>
        <v>248266.13</v>
      </c>
      <c r="K11" s="8">
        <f>SUM(K6:K10)</f>
        <v>196637.34</v>
      </c>
      <c r="L11" s="8">
        <f t="shared" si="1"/>
        <v>79.204255530144209</v>
      </c>
      <c r="M11" s="8">
        <f>SUM(M6:M10)</f>
        <v>549536.41999999993</v>
      </c>
      <c r="N11" s="8">
        <f>SUM(N6:N10)</f>
        <v>549536.41999999993</v>
      </c>
      <c r="O11" s="8">
        <f t="shared" si="2"/>
        <v>100</v>
      </c>
      <c r="P11" s="11"/>
      <c r="Q11" s="20"/>
      <c r="R11" s="15"/>
    </row>
    <row r="12" spans="1:36" ht="15">
      <c r="A12" s="29">
        <v>6</v>
      </c>
      <c r="B12" s="88" t="s">
        <v>39</v>
      </c>
      <c r="C12" s="88"/>
      <c r="D12" s="88"/>
      <c r="E12" s="88"/>
      <c r="F12" s="88"/>
      <c r="G12" s="7">
        <v>175213.32</v>
      </c>
      <c r="H12" s="7">
        <v>157586.84</v>
      </c>
      <c r="I12" s="7">
        <f t="shared" si="0"/>
        <v>89.939988580776841</v>
      </c>
      <c r="J12" s="7">
        <v>25851.15</v>
      </c>
      <c r="K12" s="7">
        <v>18766.97</v>
      </c>
      <c r="L12" s="7">
        <f t="shared" si="1"/>
        <v>72.59626747746232</v>
      </c>
      <c r="M12" s="7">
        <v>40870.22</v>
      </c>
      <c r="N12" s="7">
        <v>40870.22</v>
      </c>
      <c r="O12" s="7">
        <f t="shared" si="2"/>
        <v>100</v>
      </c>
      <c r="P12" s="11"/>
      <c r="Q12" s="20">
        <v>3020</v>
      </c>
      <c r="R12" s="15"/>
    </row>
    <row r="13" spans="1:36" ht="15">
      <c r="A13" s="29">
        <v>7</v>
      </c>
      <c r="B13" s="27" t="s">
        <v>53</v>
      </c>
      <c r="C13" s="28"/>
      <c r="D13" s="28"/>
      <c r="E13" s="28"/>
      <c r="F13" s="30"/>
      <c r="G13" s="7">
        <v>38793.339999999997</v>
      </c>
      <c r="H13" s="7">
        <v>38792.01</v>
      </c>
      <c r="I13" s="7">
        <f t="shared" si="0"/>
        <v>99.996571576461335</v>
      </c>
      <c r="J13" s="7">
        <v>0</v>
      </c>
      <c r="K13" s="7">
        <v>0</v>
      </c>
      <c r="L13" s="7" t="str">
        <f t="shared" si="1"/>
        <v xml:space="preserve"> </v>
      </c>
      <c r="M13" s="7">
        <v>11249.63</v>
      </c>
      <c r="N13" s="7">
        <v>11249.63</v>
      </c>
      <c r="O13" s="7">
        <f t="shared" si="2"/>
        <v>100.00000000000001</v>
      </c>
      <c r="P13" s="11"/>
      <c r="Q13" s="20">
        <v>3260</v>
      </c>
      <c r="R13" s="15"/>
    </row>
    <row r="14" spans="1:36" ht="27" customHeight="1">
      <c r="A14" s="29">
        <v>8</v>
      </c>
      <c r="B14" s="92" t="s">
        <v>40</v>
      </c>
      <c r="C14" s="93"/>
      <c r="D14" s="93"/>
      <c r="E14" s="93"/>
      <c r="F14" s="94"/>
      <c r="G14" s="7">
        <v>169051.99</v>
      </c>
      <c r="H14" s="7">
        <v>160024.19</v>
      </c>
      <c r="I14" s="7">
        <f t="shared" si="0"/>
        <v>94.659749346931676</v>
      </c>
      <c r="J14" s="7">
        <v>41360</v>
      </c>
      <c r="K14" s="7">
        <v>38991.24</v>
      </c>
      <c r="L14" s="7">
        <f t="shared" ref="L14:L25" si="3">IFERROR((K14*100)/J14, "0 ")</f>
        <v>94.272823984526113</v>
      </c>
      <c r="M14" s="7">
        <v>96000</v>
      </c>
      <c r="N14" s="7">
        <v>93383.29</v>
      </c>
      <c r="O14" s="7">
        <f t="shared" si="2"/>
        <v>97.274260416666664</v>
      </c>
      <c r="P14" s="11"/>
      <c r="Q14" s="20">
        <v>4210</v>
      </c>
      <c r="R14" s="15"/>
    </row>
    <row r="15" spans="1:36" ht="15">
      <c r="A15" s="29">
        <v>9</v>
      </c>
      <c r="B15" s="88" t="s">
        <v>50</v>
      </c>
      <c r="C15" s="88"/>
      <c r="D15" s="88"/>
      <c r="E15" s="88"/>
      <c r="F15" s="88"/>
      <c r="G15" s="7">
        <v>4700</v>
      </c>
      <c r="H15" s="7">
        <v>710.31</v>
      </c>
      <c r="I15" s="7">
        <f t="shared" si="0"/>
        <v>15.112978723404256</v>
      </c>
      <c r="J15" s="7">
        <v>0</v>
      </c>
      <c r="K15" s="7">
        <v>0</v>
      </c>
      <c r="L15" s="7" t="str">
        <f t="shared" si="3"/>
        <v xml:space="preserve">0 </v>
      </c>
      <c r="M15" s="7">
        <v>0</v>
      </c>
      <c r="N15" s="7">
        <v>0</v>
      </c>
      <c r="O15" s="7">
        <v>0</v>
      </c>
      <c r="P15" s="11"/>
      <c r="Q15" s="20">
        <v>4220</v>
      </c>
    </row>
    <row r="16" spans="1:36" ht="15">
      <c r="A16" s="29">
        <v>10</v>
      </c>
      <c r="B16" s="88" t="s">
        <v>41</v>
      </c>
      <c r="C16" s="88"/>
      <c r="D16" s="88"/>
      <c r="E16" s="88"/>
      <c r="F16" s="88"/>
      <c r="G16" s="7">
        <v>6460.83</v>
      </c>
      <c r="H16" s="7">
        <v>6239.22</v>
      </c>
      <c r="I16" s="7">
        <f t="shared" si="0"/>
        <v>96.569945347579178</v>
      </c>
      <c r="J16" s="7">
        <v>0</v>
      </c>
      <c r="K16" s="7">
        <v>0</v>
      </c>
      <c r="L16" s="7" t="str">
        <f t="shared" si="3"/>
        <v xml:space="preserve">0 </v>
      </c>
      <c r="M16" s="7">
        <v>0</v>
      </c>
      <c r="N16" s="7">
        <v>0</v>
      </c>
      <c r="O16" s="7">
        <v>0</v>
      </c>
      <c r="P16" s="11"/>
      <c r="Q16" s="20">
        <v>4240</v>
      </c>
    </row>
    <row r="17" spans="1:17" ht="15">
      <c r="A17" s="29">
        <v>11</v>
      </c>
      <c r="B17" s="88" t="s">
        <v>42</v>
      </c>
      <c r="C17" s="88"/>
      <c r="D17" s="88"/>
      <c r="E17" s="88"/>
      <c r="F17" s="88"/>
      <c r="G17" s="7">
        <v>51000</v>
      </c>
      <c r="H17" s="7">
        <v>31751.63</v>
      </c>
      <c r="I17" s="7">
        <f t="shared" si="0"/>
        <v>62.258098039215689</v>
      </c>
      <c r="J17" s="7">
        <v>0</v>
      </c>
      <c r="K17" s="7">
        <v>0</v>
      </c>
      <c r="L17" s="7" t="str">
        <f t="shared" si="3"/>
        <v xml:space="preserve">0 </v>
      </c>
      <c r="M17" s="7">
        <v>0</v>
      </c>
      <c r="N17" s="7">
        <v>0</v>
      </c>
      <c r="O17" s="7">
        <v>0</v>
      </c>
      <c r="P17" s="11"/>
      <c r="Q17" s="20">
        <v>4260</v>
      </c>
    </row>
    <row r="18" spans="1:17" ht="15">
      <c r="A18" s="29">
        <v>12</v>
      </c>
      <c r="B18" s="88" t="s">
        <v>43</v>
      </c>
      <c r="C18" s="88"/>
      <c r="D18" s="88"/>
      <c r="E18" s="88"/>
      <c r="F18" s="88"/>
      <c r="G18" s="7">
        <v>1900</v>
      </c>
      <c r="H18" s="7">
        <v>0</v>
      </c>
      <c r="I18" s="7">
        <f t="shared" si="0"/>
        <v>0</v>
      </c>
      <c r="J18" s="7">
        <v>0</v>
      </c>
      <c r="K18" s="7">
        <v>0</v>
      </c>
      <c r="L18" s="7" t="str">
        <f t="shared" si="3"/>
        <v xml:space="preserve">0 </v>
      </c>
      <c r="M18" s="7">
        <v>0</v>
      </c>
      <c r="N18" s="7">
        <v>0</v>
      </c>
      <c r="O18" s="7">
        <v>0</v>
      </c>
      <c r="P18" s="11"/>
      <c r="Q18" s="20">
        <v>4270</v>
      </c>
    </row>
    <row r="19" spans="1:17" ht="15">
      <c r="A19" s="29">
        <v>13</v>
      </c>
      <c r="B19" s="88" t="s">
        <v>45</v>
      </c>
      <c r="C19" s="88"/>
      <c r="D19" s="88"/>
      <c r="E19" s="88"/>
      <c r="F19" s="88"/>
      <c r="G19" s="7">
        <v>1960</v>
      </c>
      <c r="H19" s="7">
        <v>1610</v>
      </c>
      <c r="I19" s="7">
        <f t="shared" si="0"/>
        <v>82.142857142857139</v>
      </c>
      <c r="J19" s="7">
        <v>0</v>
      </c>
      <c r="K19" s="7">
        <v>0</v>
      </c>
      <c r="L19" s="7" t="str">
        <f t="shared" si="3"/>
        <v xml:space="preserve">0 </v>
      </c>
      <c r="M19" s="7">
        <v>40</v>
      </c>
      <c r="N19" s="7">
        <v>40</v>
      </c>
      <c r="O19" s="7">
        <f t="shared" si="2"/>
        <v>100</v>
      </c>
      <c r="P19" s="11"/>
      <c r="Q19" s="20">
        <v>4280</v>
      </c>
    </row>
    <row r="20" spans="1:17" ht="15">
      <c r="A20" s="29">
        <v>14</v>
      </c>
      <c r="B20" s="88" t="s">
        <v>44</v>
      </c>
      <c r="C20" s="88"/>
      <c r="D20" s="88"/>
      <c r="E20" s="88"/>
      <c r="F20" s="88"/>
      <c r="G20" s="7">
        <v>73500</v>
      </c>
      <c r="H20" s="7">
        <v>65089.760000000002</v>
      </c>
      <c r="I20" s="7">
        <f t="shared" si="0"/>
        <v>88.55749659863946</v>
      </c>
      <c r="J20" s="7">
        <v>0</v>
      </c>
      <c r="K20" s="7">
        <v>0</v>
      </c>
      <c r="L20" s="7" t="str">
        <f t="shared" si="3"/>
        <v xml:space="preserve">0 </v>
      </c>
      <c r="M20" s="7">
        <v>7750</v>
      </c>
      <c r="N20" s="7">
        <v>3851.64</v>
      </c>
      <c r="O20" s="7">
        <f t="shared" si="2"/>
        <v>49.698580645161293</v>
      </c>
      <c r="P20" s="11"/>
      <c r="Q20" s="20">
        <v>4300</v>
      </c>
    </row>
    <row r="21" spans="1:17" ht="36" customHeight="1">
      <c r="A21" s="29">
        <v>15</v>
      </c>
      <c r="B21" s="92" t="s">
        <v>49</v>
      </c>
      <c r="C21" s="93"/>
      <c r="D21" s="93"/>
      <c r="E21" s="93"/>
      <c r="F21" s="94"/>
      <c r="G21" s="7">
        <v>3269.85</v>
      </c>
      <c r="H21" s="7">
        <v>2633.1</v>
      </c>
      <c r="I21" s="7">
        <f t="shared" si="0"/>
        <v>80.526629661911102</v>
      </c>
      <c r="J21" s="7">
        <v>0</v>
      </c>
      <c r="K21" s="7">
        <v>0</v>
      </c>
      <c r="L21" s="7" t="str">
        <f t="shared" si="3"/>
        <v xml:space="preserve">0 </v>
      </c>
      <c r="M21" s="7">
        <v>230.15</v>
      </c>
      <c r="N21" s="7">
        <v>230.15</v>
      </c>
      <c r="O21" s="7">
        <f t="shared" si="2"/>
        <v>100</v>
      </c>
      <c r="P21" s="11"/>
      <c r="Q21" s="20">
        <v>4360</v>
      </c>
    </row>
    <row r="22" spans="1:17" ht="15">
      <c r="A22" s="29">
        <v>16</v>
      </c>
      <c r="B22" s="88" t="s">
        <v>17</v>
      </c>
      <c r="C22" s="88"/>
      <c r="D22" s="88"/>
      <c r="E22" s="88"/>
      <c r="F22" s="88"/>
      <c r="G22" s="7">
        <v>3642.3</v>
      </c>
      <c r="H22" s="7">
        <v>1211</v>
      </c>
      <c r="I22" s="7">
        <f t="shared" si="0"/>
        <v>33.248222277132577</v>
      </c>
      <c r="J22" s="7">
        <v>0</v>
      </c>
      <c r="K22" s="7">
        <v>0</v>
      </c>
      <c r="L22" s="7" t="str">
        <f t="shared" si="3"/>
        <v xml:space="preserve">0 </v>
      </c>
      <c r="M22" s="7">
        <v>357.7</v>
      </c>
      <c r="N22" s="7">
        <v>357.7</v>
      </c>
      <c r="O22" s="7">
        <f t="shared" si="2"/>
        <v>100</v>
      </c>
      <c r="P22" s="11"/>
      <c r="Q22" s="20">
        <v>4410</v>
      </c>
    </row>
    <row r="23" spans="1:17" ht="26.25" customHeight="1">
      <c r="A23" s="29">
        <v>17</v>
      </c>
      <c r="B23" s="99" t="s">
        <v>18</v>
      </c>
      <c r="C23" s="100"/>
      <c r="D23" s="100"/>
      <c r="E23" s="100"/>
      <c r="F23" s="101"/>
      <c r="G23" s="7">
        <v>5713</v>
      </c>
      <c r="H23" s="7">
        <v>5713</v>
      </c>
      <c r="I23" s="7">
        <f t="shared" si="0"/>
        <v>100</v>
      </c>
      <c r="J23" s="7">
        <v>8400</v>
      </c>
      <c r="K23" s="7">
        <v>6980.96</v>
      </c>
      <c r="L23" s="7">
        <f t="shared" si="3"/>
        <v>83.106666666666669</v>
      </c>
      <c r="M23" s="7">
        <v>1753</v>
      </c>
      <c r="N23" s="7">
        <v>1753</v>
      </c>
      <c r="O23" s="7">
        <f t="shared" si="2"/>
        <v>100</v>
      </c>
      <c r="P23" s="11"/>
      <c r="Q23" s="20">
        <v>4430</v>
      </c>
    </row>
    <row r="24" spans="1:17" ht="15">
      <c r="A24" s="29">
        <v>18</v>
      </c>
      <c r="B24" s="88" t="s">
        <v>46</v>
      </c>
      <c r="C24" s="88"/>
      <c r="D24" s="88"/>
      <c r="E24" s="88"/>
      <c r="F24" s="88"/>
      <c r="G24" s="7">
        <v>144232.01</v>
      </c>
      <c r="H24" s="7">
        <v>144232.01</v>
      </c>
      <c r="I24" s="7">
        <f t="shared" si="0"/>
        <v>100</v>
      </c>
      <c r="J24" s="7">
        <v>0</v>
      </c>
      <c r="K24" s="7">
        <v>0</v>
      </c>
      <c r="L24" s="7" t="str">
        <f t="shared" si="3"/>
        <v xml:space="preserve">0 </v>
      </c>
      <c r="M24" s="7">
        <v>0</v>
      </c>
      <c r="N24" s="7">
        <v>0</v>
      </c>
      <c r="O24" s="7">
        <v>0</v>
      </c>
      <c r="P24" s="11"/>
      <c r="Q24" s="20">
        <v>4440</v>
      </c>
    </row>
    <row r="25" spans="1:17" ht="15">
      <c r="A25" s="29">
        <v>19</v>
      </c>
      <c r="B25" s="88" t="s">
        <v>48</v>
      </c>
      <c r="C25" s="88"/>
      <c r="D25" s="88"/>
      <c r="E25" s="88"/>
      <c r="F25" s="88"/>
      <c r="G25" s="7">
        <v>856.5</v>
      </c>
      <c r="H25" s="7">
        <v>729.4</v>
      </c>
      <c r="I25" s="7">
        <f t="shared" si="0"/>
        <v>85.160537069468774</v>
      </c>
      <c r="J25" s="7">
        <v>0</v>
      </c>
      <c r="K25" s="7">
        <v>0</v>
      </c>
      <c r="L25" s="7" t="str">
        <f t="shared" si="3"/>
        <v xml:space="preserve">0 </v>
      </c>
      <c r="M25" s="7">
        <v>143.5</v>
      </c>
      <c r="N25" s="7">
        <v>143.5</v>
      </c>
      <c r="O25" s="7">
        <v>0</v>
      </c>
      <c r="P25" s="11"/>
      <c r="Q25" s="20">
        <v>4700</v>
      </c>
    </row>
    <row r="26" spans="1:17" ht="15">
      <c r="A26" s="102" t="s">
        <v>20</v>
      </c>
      <c r="B26" s="102"/>
      <c r="C26" s="102"/>
      <c r="D26" s="102"/>
      <c r="E26" s="102"/>
      <c r="F26" s="102"/>
      <c r="G26" s="8">
        <f>SUM(G12:G25)</f>
        <v>680293.14000000013</v>
      </c>
      <c r="H26" s="8">
        <f>SUM(H12:H25)</f>
        <v>616322.47000000009</v>
      </c>
      <c r="I26" s="8">
        <f t="shared" si="0"/>
        <v>90.596602223564972</v>
      </c>
      <c r="J26" s="8">
        <f>SUM(J12:J25)</f>
        <v>75611.149999999994</v>
      </c>
      <c r="K26" s="8">
        <f>SUM(K12:K25)</f>
        <v>64739.17</v>
      </c>
      <c r="L26" s="8">
        <f t="shared" si="1"/>
        <v>85.621194757651494</v>
      </c>
      <c r="M26" s="8">
        <f>SUM(M12:M25)</f>
        <v>158394.20000000001</v>
      </c>
      <c r="N26" s="8">
        <f>SUM(N12:N25)</f>
        <v>151879.13</v>
      </c>
      <c r="O26" s="8">
        <f t="shared" si="2"/>
        <v>95.886800147985213</v>
      </c>
      <c r="P26" s="11"/>
      <c r="Q26" s="21"/>
    </row>
    <row r="27" spans="1:17" ht="15.75">
      <c r="A27" s="65" t="s">
        <v>23</v>
      </c>
      <c r="B27" s="66"/>
      <c r="C27" s="66"/>
      <c r="D27" s="66"/>
      <c r="E27" s="66"/>
      <c r="F27" s="67"/>
      <c r="G27" s="10">
        <f>G11+G26</f>
        <v>2893912.35</v>
      </c>
      <c r="H27" s="10">
        <f>H11+H26</f>
        <v>2662141.79</v>
      </c>
      <c r="I27" s="8">
        <f t="shared" si="0"/>
        <v>91.991099523107536</v>
      </c>
      <c r="J27" s="10">
        <f>J11+J26</f>
        <v>323877.28000000003</v>
      </c>
      <c r="K27" s="10">
        <f>K11+K26</f>
        <v>261376.51</v>
      </c>
      <c r="L27" s="8">
        <f t="shared" si="1"/>
        <v>80.702329598420732</v>
      </c>
      <c r="M27" s="10">
        <f>M11+M26</f>
        <v>707930.61999999988</v>
      </c>
      <c r="N27" s="10">
        <f>N11+N26</f>
        <v>701415.54999999993</v>
      </c>
      <c r="O27" s="8">
        <f t="shared" si="2"/>
        <v>99.079702188895311</v>
      </c>
      <c r="P27" s="11"/>
    </row>
    <row r="28" spans="1:17">
      <c r="M28" s="11"/>
      <c r="N28" s="11"/>
      <c r="O28" s="11"/>
      <c r="P28" s="11"/>
    </row>
    <row r="29" spans="1:17">
      <c r="I29" s="2"/>
      <c r="M29" s="11"/>
      <c r="N29" s="11"/>
      <c r="O29" s="11"/>
      <c r="P29" s="11"/>
    </row>
  </sheetData>
  <mergeCells count="29">
    <mergeCell ref="B25:F25"/>
    <mergeCell ref="A26:F26"/>
    <mergeCell ref="A27:F27"/>
    <mergeCell ref="B19:F19"/>
    <mergeCell ref="B20:F20"/>
    <mergeCell ref="B21:F21"/>
    <mergeCell ref="B22:F22"/>
    <mergeCell ref="B23:F23"/>
    <mergeCell ref="B24:F24"/>
    <mergeCell ref="B18:F18"/>
    <mergeCell ref="B6:F6"/>
    <mergeCell ref="B7:F7"/>
    <mergeCell ref="B8:F8"/>
    <mergeCell ref="B9:F9"/>
    <mergeCell ref="B10:F10"/>
    <mergeCell ref="A11:F11"/>
    <mergeCell ref="B12:F12"/>
    <mergeCell ref="B14:F14"/>
    <mergeCell ref="B15:F15"/>
    <mergeCell ref="B16:F16"/>
    <mergeCell ref="B17:F17"/>
    <mergeCell ref="A2:L2"/>
    <mergeCell ref="N2:O2"/>
    <mergeCell ref="A3:O3"/>
    <mergeCell ref="A4:A5"/>
    <mergeCell ref="B4:F5"/>
    <mergeCell ref="G4:I4"/>
    <mergeCell ref="J4:L4"/>
    <mergeCell ref="M4:O4"/>
  </mergeCells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6"/>
  <dimension ref="A1:AJ29"/>
  <sheetViews>
    <sheetView workbookViewId="0">
      <selection activeCell="T16" sqref="T16"/>
    </sheetView>
  </sheetViews>
  <sheetFormatPr defaultRowHeight="14.25"/>
  <cols>
    <col min="1" max="1" width="3" customWidth="1"/>
    <col min="5" max="5" width="4" customWidth="1"/>
    <col min="6" max="6" width="2.125" customWidth="1"/>
    <col min="7" max="7" width="11.375" bestFit="1" customWidth="1"/>
    <col min="8" max="8" width="11.625" customWidth="1"/>
    <col min="9" max="9" width="6.125" customWidth="1"/>
    <col min="10" max="10" width="9.75" customWidth="1"/>
    <col min="11" max="11" width="12" customWidth="1"/>
    <col min="12" max="12" width="6.125" customWidth="1"/>
    <col min="13" max="13" width="11.75" customWidth="1"/>
    <col min="14" max="14" width="12.25" customWidth="1"/>
    <col min="15" max="15" width="6.75" customWidth="1"/>
    <col min="18" max="18" width="9.875" bestFit="1" customWidth="1"/>
  </cols>
  <sheetData>
    <row r="1" spans="1:36" ht="16.5" customHeight="1">
      <c r="A1" s="1" t="s">
        <v>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AC1" t="s">
        <v>4</v>
      </c>
      <c r="AD1" t="s">
        <v>3</v>
      </c>
      <c r="AG1" t="s">
        <v>2</v>
      </c>
      <c r="AH1" t="s">
        <v>1</v>
      </c>
      <c r="AJ1" t="s">
        <v>0</v>
      </c>
    </row>
    <row r="2" spans="1:36" ht="16.5" customHeight="1">
      <c r="A2" s="71" t="s">
        <v>52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N2" s="72"/>
      <c r="O2" s="72"/>
    </row>
    <row r="3" spans="1:36" ht="15.75" thickBot="1">
      <c r="A3" s="108" t="s">
        <v>6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Q3" s="22" t="s">
        <v>47</v>
      </c>
    </row>
    <row r="4" spans="1:36" ht="27" customHeight="1">
      <c r="A4" s="73" t="s">
        <v>21</v>
      </c>
      <c r="B4" s="75" t="s">
        <v>22</v>
      </c>
      <c r="C4" s="76"/>
      <c r="D4" s="76"/>
      <c r="E4" s="76"/>
      <c r="F4" s="77"/>
      <c r="G4" s="105" t="s">
        <v>7</v>
      </c>
      <c r="H4" s="106"/>
      <c r="I4" s="107"/>
      <c r="J4" s="84" t="s">
        <v>26</v>
      </c>
      <c r="K4" s="85"/>
      <c r="L4" s="86"/>
      <c r="M4" s="105" t="s">
        <v>8</v>
      </c>
      <c r="N4" s="106"/>
      <c r="O4" s="109"/>
    </row>
    <row r="5" spans="1:36">
      <c r="A5" s="74"/>
      <c r="B5" s="78"/>
      <c r="C5" s="79"/>
      <c r="D5" s="79"/>
      <c r="E5" s="79"/>
      <c r="F5" s="80"/>
      <c r="G5" s="4" t="s">
        <v>9</v>
      </c>
      <c r="H5" s="5" t="s">
        <v>10</v>
      </c>
      <c r="I5" s="4" t="s">
        <v>11</v>
      </c>
      <c r="J5" s="4" t="s">
        <v>9</v>
      </c>
      <c r="K5" s="4" t="s">
        <v>10</v>
      </c>
      <c r="L5" s="4" t="s">
        <v>11</v>
      </c>
      <c r="M5" s="4" t="s">
        <v>9</v>
      </c>
      <c r="N5" s="4" t="s">
        <v>10</v>
      </c>
      <c r="O5" s="6" t="s">
        <v>11</v>
      </c>
      <c r="Q5" s="20"/>
    </row>
    <row r="6" spans="1:36" ht="15">
      <c r="A6" s="26">
        <v>1</v>
      </c>
      <c r="B6" s="88" t="s">
        <v>25</v>
      </c>
      <c r="C6" s="88"/>
      <c r="D6" s="88"/>
      <c r="E6" s="88"/>
      <c r="F6" s="88"/>
      <c r="G6" s="7">
        <v>1773187.46</v>
      </c>
      <c r="H6" s="7">
        <v>1033949.76</v>
      </c>
      <c r="I6" s="7">
        <f>IFERROR((H6*100)/G6, "0 ")</f>
        <v>58.310234158773042</v>
      </c>
      <c r="J6" s="7">
        <v>213000</v>
      </c>
      <c r="K6" s="7">
        <v>95595.95</v>
      </c>
      <c r="L6" s="7">
        <f>IFERROR((K6*100)/J6, " ")</f>
        <v>44.880727699530517</v>
      </c>
      <c r="M6" s="7">
        <v>407812.54</v>
      </c>
      <c r="N6" s="7">
        <v>407812.54</v>
      </c>
      <c r="O6" s="7">
        <f>IFERROR((N6*100)/M6, " ")</f>
        <v>100</v>
      </c>
      <c r="P6" s="11"/>
      <c r="Q6" s="20">
        <v>4010</v>
      </c>
    </row>
    <row r="7" spans="1:36" ht="15">
      <c r="A7" s="26">
        <v>2</v>
      </c>
      <c r="B7" s="89" t="s">
        <v>24</v>
      </c>
      <c r="C7" s="90"/>
      <c r="D7" s="90"/>
      <c r="E7" s="90"/>
      <c r="F7" s="91"/>
      <c r="G7" s="7">
        <v>12650</v>
      </c>
      <c r="H7" s="7">
        <v>6250</v>
      </c>
      <c r="I7" s="7">
        <f t="shared" ref="I7:I27" si="0">IFERROR((H7*100)/G7, "0 ")</f>
        <v>49.40711462450593</v>
      </c>
      <c r="J7" s="7">
        <v>3000</v>
      </c>
      <c r="K7" s="7">
        <v>1000</v>
      </c>
      <c r="L7" s="7">
        <f t="shared" ref="L7:L27" si="1">IFERROR((K7*100)/J7, " ")</f>
        <v>33.333333333333336</v>
      </c>
      <c r="M7" s="7">
        <v>4250</v>
      </c>
      <c r="N7" s="7">
        <v>4250</v>
      </c>
      <c r="O7" s="7">
        <f>IFERROR((N7*100)/M7, " ")</f>
        <v>100</v>
      </c>
      <c r="P7" s="11"/>
      <c r="Q7" s="20">
        <v>4170</v>
      </c>
    </row>
    <row r="8" spans="1:36" ht="15">
      <c r="A8" s="26">
        <v>3</v>
      </c>
      <c r="B8" s="88" t="s">
        <v>12</v>
      </c>
      <c r="C8" s="88"/>
      <c r="D8" s="88"/>
      <c r="E8" s="88"/>
      <c r="F8" s="88"/>
      <c r="G8" s="7">
        <v>115188.77</v>
      </c>
      <c r="H8" s="7">
        <v>108588.77</v>
      </c>
      <c r="I8" s="7">
        <f t="shared" si="0"/>
        <v>94.270274784599223</v>
      </c>
      <c r="J8" s="7">
        <v>7882.85</v>
      </c>
      <c r="K8" s="7">
        <v>7882.85</v>
      </c>
      <c r="L8" s="7">
        <f t="shared" si="1"/>
        <v>100</v>
      </c>
      <c r="M8" s="7">
        <v>43527.69</v>
      </c>
      <c r="N8" s="7">
        <v>43527.69</v>
      </c>
      <c r="O8" s="7">
        <f t="shared" ref="O8:O27" si="2">IFERROR((N8*100)/M8, " ")</f>
        <v>100</v>
      </c>
      <c r="P8" s="11"/>
      <c r="Q8" s="20">
        <v>4040</v>
      </c>
    </row>
    <row r="9" spans="1:36" ht="15">
      <c r="A9" s="26">
        <v>4</v>
      </c>
      <c r="B9" s="88" t="s">
        <v>28</v>
      </c>
      <c r="C9" s="88"/>
      <c r="D9" s="88"/>
      <c r="E9" s="88"/>
      <c r="F9" s="88"/>
      <c r="G9" s="7">
        <v>349787.52</v>
      </c>
      <c r="H9" s="7">
        <v>201317.54</v>
      </c>
      <c r="I9" s="7">
        <f t="shared" si="0"/>
        <v>57.554237498238926</v>
      </c>
      <c r="J9" s="7">
        <v>47700</v>
      </c>
      <c r="K9" s="7">
        <v>14095.88</v>
      </c>
      <c r="L9" s="7">
        <f t="shared" si="1"/>
        <v>29.551111111111112</v>
      </c>
      <c r="M9" s="7">
        <v>85212.479999999996</v>
      </c>
      <c r="N9" s="7">
        <v>85212.479999999996</v>
      </c>
      <c r="O9" s="7">
        <f t="shared" si="2"/>
        <v>100</v>
      </c>
      <c r="P9" s="11"/>
      <c r="Q9" s="20">
        <v>4110</v>
      </c>
    </row>
    <row r="10" spans="1:36" ht="15">
      <c r="A10" s="26">
        <v>5</v>
      </c>
      <c r="B10" s="88" t="s">
        <v>13</v>
      </c>
      <c r="C10" s="88"/>
      <c r="D10" s="88"/>
      <c r="E10" s="88"/>
      <c r="F10" s="88"/>
      <c r="G10" s="7">
        <v>51266.29</v>
      </c>
      <c r="H10" s="7">
        <v>21928.67</v>
      </c>
      <c r="I10" s="7">
        <f t="shared" si="0"/>
        <v>42.774052891285869</v>
      </c>
      <c r="J10" s="7">
        <v>5400</v>
      </c>
      <c r="K10" s="7">
        <v>577.65</v>
      </c>
      <c r="L10" s="7">
        <f t="shared" si="1"/>
        <v>10.697222222222223</v>
      </c>
      <c r="M10" s="7">
        <v>8733.7099999999991</v>
      </c>
      <c r="N10" s="7">
        <v>8733.7099999999991</v>
      </c>
      <c r="O10" s="7">
        <f t="shared" si="2"/>
        <v>100</v>
      </c>
      <c r="P10" s="11"/>
      <c r="Q10" s="20">
        <v>4120</v>
      </c>
      <c r="R10" s="15"/>
    </row>
    <row r="11" spans="1:36" ht="15">
      <c r="A11" s="95" t="s">
        <v>29</v>
      </c>
      <c r="B11" s="95"/>
      <c r="C11" s="95"/>
      <c r="D11" s="95"/>
      <c r="E11" s="95"/>
      <c r="F11" s="95"/>
      <c r="G11" s="8">
        <f>SUM(G6:G10)</f>
        <v>2302080.04</v>
      </c>
      <c r="H11" s="9">
        <f>SUM(H6:H10)</f>
        <v>1372034.74</v>
      </c>
      <c r="I11" s="8">
        <f t="shared" si="0"/>
        <v>59.599784375872524</v>
      </c>
      <c r="J11" s="8">
        <f>SUM(J6:J10)</f>
        <v>276982.84999999998</v>
      </c>
      <c r="K11" s="8">
        <f>SUM(K6:K10)</f>
        <v>119152.33</v>
      </c>
      <c r="L11" s="8">
        <f t="shared" si="1"/>
        <v>43.017944973849467</v>
      </c>
      <c r="M11" s="8">
        <f>SUM(M6:M10)</f>
        <v>549536.41999999993</v>
      </c>
      <c r="N11" s="8">
        <f>SUM(N6:N10)</f>
        <v>549536.41999999993</v>
      </c>
      <c r="O11" s="8">
        <f t="shared" si="2"/>
        <v>100</v>
      </c>
      <c r="P11" s="11"/>
      <c r="Q11" s="20"/>
      <c r="R11" s="15"/>
    </row>
    <row r="12" spans="1:36" ht="15">
      <c r="A12" s="26">
        <v>6</v>
      </c>
      <c r="B12" s="88" t="s">
        <v>39</v>
      </c>
      <c r="C12" s="88"/>
      <c r="D12" s="88"/>
      <c r="E12" s="88"/>
      <c r="F12" s="88"/>
      <c r="G12" s="7">
        <v>175213.32</v>
      </c>
      <c r="H12" s="7">
        <v>108450.1</v>
      </c>
      <c r="I12" s="7">
        <f t="shared" si="0"/>
        <v>61.896036214598297</v>
      </c>
      <c r="J12" s="7">
        <v>26551.15</v>
      </c>
      <c r="K12" s="7">
        <v>11533.28</v>
      </c>
      <c r="L12" s="7">
        <f t="shared" si="1"/>
        <v>43.437967846967076</v>
      </c>
      <c r="M12" s="7">
        <v>40870.22</v>
      </c>
      <c r="N12" s="7">
        <v>40870.22</v>
      </c>
      <c r="O12" s="7">
        <f t="shared" si="2"/>
        <v>100</v>
      </c>
      <c r="P12" s="11"/>
      <c r="Q12" s="20">
        <v>3020</v>
      </c>
      <c r="R12" s="15"/>
    </row>
    <row r="13" spans="1:36" ht="15">
      <c r="A13" s="26">
        <v>7</v>
      </c>
      <c r="B13" s="23" t="s">
        <v>53</v>
      </c>
      <c r="C13" s="24"/>
      <c r="D13" s="24"/>
      <c r="E13" s="24"/>
      <c r="F13" s="25"/>
      <c r="G13" s="7">
        <v>38793.339999999997</v>
      </c>
      <c r="H13" s="7">
        <v>0</v>
      </c>
      <c r="I13" s="7">
        <f t="shared" si="0"/>
        <v>0</v>
      </c>
      <c r="J13" s="7">
        <v>0</v>
      </c>
      <c r="K13" s="7">
        <v>0</v>
      </c>
      <c r="L13" s="7" t="str">
        <f t="shared" si="1"/>
        <v xml:space="preserve"> </v>
      </c>
      <c r="M13" s="7">
        <v>11249.63</v>
      </c>
      <c r="N13" s="7">
        <v>0</v>
      </c>
      <c r="O13" s="7">
        <f t="shared" si="2"/>
        <v>0</v>
      </c>
      <c r="P13" s="11"/>
      <c r="Q13" s="20">
        <v>3260</v>
      </c>
      <c r="R13" s="15"/>
    </row>
    <row r="14" spans="1:36" ht="27" customHeight="1">
      <c r="A14" s="26">
        <v>8</v>
      </c>
      <c r="B14" s="92" t="s">
        <v>40</v>
      </c>
      <c r="C14" s="93"/>
      <c r="D14" s="93"/>
      <c r="E14" s="93"/>
      <c r="F14" s="94"/>
      <c r="G14" s="7">
        <v>168050</v>
      </c>
      <c r="H14" s="7">
        <v>108942.32</v>
      </c>
      <c r="I14" s="7">
        <f t="shared" si="0"/>
        <v>64.827325200833087</v>
      </c>
      <c r="J14" s="7">
        <v>42000</v>
      </c>
      <c r="K14" s="7">
        <v>8863.5300000000007</v>
      </c>
      <c r="L14" s="7">
        <f t="shared" ref="L14:L25" si="3">IFERROR((K14*100)/J14, "0 ")</f>
        <v>21.103642857142859</v>
      </c>
      <c r="M14" s="7">
        <v>96000</v>
      </c>
      <c r="N14" s="7">
        <v>93383.29</v>
      </c>
      <c r="O14" s="7">
        <f t="shared" si="2"/>
        <v>97.274260416666664</v>
      </c>
      <c r="P14" s="11"/>
      <c r="Q14" s="20">
        <v>4210</v>
      </c>
      <c r="R14" s="15"/>
    </row>
    <row r="15" spans="1:36" ht="15">
      <c r="A15" s="26">
        <v>9</v>
      </c>
      <c r="B15" s="88" t="s">
        <v>50</v>
      </c>
      <c r="C15" s="88"/>
      <c r="D15" s="88"/>
      <c r="E15" s="88"/>
      <c r="F15" s="88"/>
      <c r="G15" s="7">
        <v>4700</v>
      </c>
      <c r="H15" s="7">
        <v>0</v>
      </c>
      <c r="I15" s="7">
        <f t="shared" si="0"/>
        <v>0</v>
      </c>
      <c r="J15" s="7">
        <v>0</v>
      </c>
      <c r="K15" s="7">
        <v>0</v>
      </c>
      <c r="L15" s="7" t="str">
        <f t="shared" si="3"/>
        <v xml:space="preserve">0 </v>
      </c>
      <c r="M15" s="7">
        <v>0</v>
      </c>
      <c r="N15" s="7">
        <v>0</v>
      </c>
      <c r="O15" s="7">
        <v>0</v>
      </c>
      <c r="P15" s="11"/>
      <c r="Q15" s="20">
        <v>4220</v>
      </c>
    </row>
    <row r="16" spans="1:36" ht="15">
      <c r="A16" s="26">
        <v>10</v>
      </c>
      <c r="B16" s="88" t="s">
        <v>41</v>
      </c>
      <c r="C16" s="88"/>
      <c r="D16" s="88"/>
      <c r="E16" s="88"/>
      <c r="F16" s="88"/>
      <c r="G16" s="7">
        <v>7000</v>
      </c>
      <c r="H16" s="7">
        <v>93.63</v>
      </c>
      <c r="I16" s="7">
        <f t="shared" si="0"/>
        <v>1.3375714285714286</v>
      </c>
      <c r="J16" s="7">
        <v>700</v>
      </c>
      <c r="K16" s="7">
        <v>0</v>
      </c>
      <c r="L16" s="7">
        <f t="shared" si="3"/>
        <v>0</v>
      </c>
      <c r="M16" s="7">
        <v>0</v>
      </c>
      <c r="N16" s="7">
        <v>0</v>
      </c>
      <c r="O16" s="7" t="str">
        <f t="shared" si="2"/>
        <v xml:space="preserve"> </v>
      </c>
      <c r="P16" s="11"/>
      <c r="Q16" s="20">
        <v>4240</v>
      </c>
    </row>
    <row r="17" spans="1:17" ht="15">
      <c r="A17" s="26">
        <v>11</v>
      </c>
      <c r="B17" s="88" t="s">
        <v>42</v>
      </c>
      <c r="C17" s="88"/>
      <c r="D17" s="88"/>
      <c r="E17" s="88"/>
      <c r="F17" s="88"/>
      <c r="G17" s="7">
        <v>51000</v>
      </c>
      <c r="H17" s="7">
        <v>22772.31</v>
      </c>
      <c r="I17" s="7">
        <f t="shared" si="0"/>
        <v>44.65158823529412</v>
      </c>
      <c r="J17" s="7">
        <v>0</v>
      </c>
      <c r="K17" s="7">
        <v>0</v>
      </c>
      <c r="L17" s="7" t="str">
        <f t="shared" si="3"/>
        <v xml:space="preserve">0 </v>
      </c>
      <c r="M17" s="7">
        <v>0</v>
      </c>
      <c r="N17" s="7">
        <v>0</v>
      </c>
      <c r="O17" s="7" t="str">
        <f t="shared" si="2"/>
        <v xml:space="preserve"> </v>
      </c>
      <c r="P17" s="11"/>
      <c r="Q17" s="20">
        <v>4260</v>
      </c>
    </row>
    <row r="18" spans="1:17" ht="15">
      <c r="A18" s="26">
        <v>12</v>
      </c>
      <c r="B18" s="88" t="s">
        <v>43</v>
      </c>
      <c r="C18" s="88"/>
      <c r="D18" s="88"/>
      <c r="E18" s="88"/>
      <c r="F18" s="88"/>
      <c r="G18" s="7">
        <v>1900</v>
      </c>
      <c r="H18" s="7">
        <v>0</v>
      </c>
      <c r="I18" s="7">
        <f t="shared" si="0"/>
        <v>0</v>
      </c>
      <c r="J18" s="7">
        <v>0</v>
      </c>
      <c r="K18" s="7">
        <v>0</v>
      </c>
      <c r="L18" s="7" t="str">
        <f t="shared" si="3"/>
        <v xml:space="preserve">0 </v>
      </c>
      <c r="M18" s="7">
        <v>0</v>
      </c>
      <c r="N18" s="7">
        <v>0</v>
      </c>
      <c r="O18" s="7" t="str">
        <f t="shared" si="2"/>
        <v xml:space="preserve"> </v>
      </c>
      <c r="P18" s="11"/>
      <c r="Q18" s="20">
        <v>4270</v>
      </c>
    </row>
    <row r="19" spans="1:17" ht="15">
      <c r="A19" s="26">
        <v>13</v>
      </c>
      <c r="B19" s="88" t="s">
        <v>45</v>
      </c>
      <c r="C19" s="88"/>
      <c r="D19" s="88"/>
      <c r="E19" s="88"/>
      <c r="F19" s="88"/>
      <c r="G19" s="7">
        <v>1960</v>
      </c>
      <c r="H19" s="7">
        <v>1610</v>
      </c>
      <c r="I19" s="7">
        <f t="shared" si="0"/>
        <v>82.142857142857139</v>
      </c>
      <c r="J19" s="7">
        <v>0</v>
      </c>
      <c r="K19" s="7">
        <v>0</v>
      </c>
      <c r="L19" s="7" t="str">
        <f t="shared" si="3"/>
        <v xml:space="preserve">0 </v>
      </c>
      <c r="M19" s="7">
        <v>40</v>
      </c>
      <c r="N19" s="7">
        <v>40</v>
      </c>
      <c r="O19" s="7">
        <f t="shared" si="2"/>
        <v>100</v>
      </c>
      <c r="P19" s="11"/>
      <c r="Q19" s="20">
        <v>4280</v>
      </c>
    </row>
    <row r="20" spans="1:17" ht="15">
      <c r="A20" s="26">
        <v>14</v>
      </c>
      <c r="B20" s="88" t="s">
        <v>44</v>
      </c>
      <c r="C20" s="88"/>
      <c r="D20" s="88"/>
      <c r="E20" s="88"/>
      <c r="F20" s="88"/>
      <c r="G20" s="7">
        <v>71000</v>
      </c>
      <c r="H20" s="7">
        <v>40477.57</v>
      </c>
      <c r="I20" s="7">
        <f t="shared" si="0"/>
        <v>57.010661971830984</v>
      </c>
      <c r="J20" s="7">
        <v>0</v>
      </c>
      <c r="K20" s="7">
        <v>0</v>
      </c>
      <c r="L20" s="7" t="str">
        <f t="shared" si="3"/>
        <v xml:space="preserve">0 </v>
      </c>
      <c r="M20" s="7">
        <v>7750</v>
      </c>
      <c r="N20" s="7">
        <v>3851.64</v>
      </c>
      <c r="O20" s="7">
        <f t="shared" si="2"/>
        <v>49.698580645161293</v>
      </c>
      <c r="P20" s="11"/>
      <c r="Q20" s="20">
        <v>4300</v>
      </c>
    </row>
    <row r="21" spans="1:17" ht="36" customHeight="1">
      <c r="A21" s="26">
        <v>15</v>
      </c>
      <c r="B21" s="92" t="s">
        <v>49</v>
      </c>
      <c r="C21" s="93"/>
      <c r="D21" s="93"/>
      <c r="E21" s="93"/>
      <c r="F21" s="94"/>
      <c r="G21" s="7">
        <v>3269.85</v>
      </c>
      <c r="H21" s="7">
        <v>1918.15</v>
      </c>
      <c r="I21" s="7">
        <f t="shared" si="0"/>
        <v>58.66171231096228</v>
      </c>
      <c r="J21" s="7">
        <v>0</v>
      </c>
      <c r="K21" s="7">
        <v>0</v>
      </c>
      <c r="L21" s="7" t="str">
        <f t="shared" si="3"/>
        <v xml:space="preserve">0 </v>
      </c>
      <c r="M21" s="7">
        <v>230.15</v>
      </c>
      <c r="N21" s="7">
        <v>230.15</v>
      </c>
      <c r="O21" s="7">
        <f t="shared" si="2"/>
        <v>100</v>
      </c>
      <c r="P21" s="11"/>
      <c r="Q21" s="20">
        <v>4360</v>
      </c>
    </row>
    <row r="22" spans="1:17" ht="15">
      <c r="A22" s="26">
        <v>16</v>
      </c>
      <c r="B22" s="88" t="s">
        <v>17</v>
      </c>
      <c r="C22" s="88"/>
      <c r="D22" s="88"/>
      <c r="E22" s="88"/>
      <c r="F22" s="88"/>
      <c r="G22" s="7">
        <v>3642.3</v>
      </c>
      <c r="H22" s="7">
        <v>718.2</v>
      </c>
      <c r="I22" s="7">
        <f t="shared" si="0"/>
        <v>19.718309859154928</v>
      </c>
      <c r="J22" s="7">
        <v>0</v>
      </c>
      <c r="K22" s="7">
        <v>0</v>
      </c>
      <c r="L22" s="7" t="str">
        <f t="shared" si="3"/>
        <v xml:space="preserve">0 </v>
      </c>
      <c r="M22" s="7">
        <v>357.7</v>
      </c>
      <c r="N22" s="7">
        <v>357.7</v>
      </c>
      <c r="O22" s="7">
        <f t="shared" si="2"/>
        <v>100</v>
      </c>
      <c r="P22" s="11"/>
      <c r="Q22" s="20">
        <v>4410</v>
      </c>
    </row>
    <row r="23" spans="1:17" ht="26.25" customHeight="1">
      <c r="A23" s="26">
        <v>17</v>
      </c>
      <c r="B23" s="99" t="s">
        <v>18</v>
      </c>
      <c r="C23" s="100"/>
      <c r="D23" s="100"/>
      <c r="E23" s="100"/>
      <c r="F23" s="101"/>
      <c r="G23" s="7">
        <v>3747</v>
      </c>
      <c r="H23" s="7">
        <v>2000</v>
      </c>
      <c r="I23" s="7">
        <f t="shared" si="0"/>
        <v>53.37603416066186</v>
      </c>
      <c r="J23" s="7">
        <v>8400</v>
      </c>
      <c r="K23" s="7">
        <v>4475.8900000000003</v>
      </c>
      <c r="L23" s="7">
        <f t="shared" si="3"/>
        <v>53.284404761904767</v>
      </c>
      <c r="M23" s="7">
        <v>1753</v>
      </c>
      <c r="N23" s="7">
        <v>1753</v>
      </c>
      <c r="O23" s="7">
        <f t="shared" si="2"/>
        <v>100</v>
      </c>
      <c r="P23" s="11"/>
      <c r="Q23" s="20">
        <v>4430</v>
      </c>
    </row>
    <row r="24" spans="1:17" ht="15">
      <c r="A24" s="26">
        <v>18</v>
      </c>
      <c r="B24" s="88" t="s">
        <v>46</v>
      </c>
      <c r="C24" s="88"/>
      <c r="D24" s="88"/>
      <c r="E24" s="88"/>
      <c r="F24" s="88"/>
      <c r="G24" s="7">
        <v>149700</v>
      </c>
      <c r="H24" s="7">
        <v>144232.01</v>
      </c>
      <c r="I24" s="7">
        <f t="shared" si="0"/>
        <v>96.347368069472282</v>
      </c>
      <c r="J24" s="7">
        <v>0</v>
      </c>
      <c r="K24" s="7">
        <v>0</v>
      </c>
      <c r="L24" s="7" t="str">
        <f t="shared" si="3"/>
        <v xml:space="preserve">0 </v>
      </c>
      <c r="M24" s="7">
        <v>0</v>
      </c>
      <c r="N24" s="7">
        <v>0</v>
      </c>
      <c r="O24" s="7">
        <v>0</v>
      </c>
      <c r="P24" s="11"/>
      <c r="Q24" s="20">
        <v>4440</v>
      </c>
    </row>
    <row r="25" spans="1:17" ht="15">
      <c r="A25" s="26">
        <v>19</v>
      </c>
      <c r="B25" s="88" t="s">
        <v>48</v>
      </c>
      <c r="C25" s="88"/>
      <c r="D25" s="88"/>
      <c r="E25" s="88"/>
      <c r="F25" s="88"/>
      <c r="G25" s="7">
        <v>856.5</v>
      </c>
      <c r="H25" s="7">
        <v>332.5</v>
      </c>
      <c r="I25" s="7">
        <f t="shared" si="0"/>
        <v>38.820782253356683</v>
      </c>
      <c r="J25" s="7">
        <v>0</v>
      </c>
      <c r="K25" s="7">
        <v>0</v>
      </c>
      <c r="L25" s="7" t="str">
        <f t="shared" si="3"/>
        <v xml:space="preserve">0 </v>
      </c>
      <c r="M25" s="7">
        <v>143.5</v>
      </c>
      <c r="N25" s="7">
        <v>143.5</v>
      </c>
      <c r="O25" s="7">
        <v>0</v>
      </c>
      <c r="P25" s="11"/>
      <c r="Q25" s="20">
        <v>4700</v>
      </c>
    </row>
    <row r="26" spans="1:17" ht="15">
      <c r="A26" s="102" t="s">
        <v>20</v>
      </c>
      <c r="B26" s="102"/>
      <c r="C26" s="102"/>
      <c r="D26" s="102"/>
      <c r="E26" s="102"/>
      <c r="F26" s="102"/>
      <c r="G26" s="8">
        <f>SUM(G12:G25)</f>
        <v>680832.31</v>
      </c>
      <c r="H26" s="8">
        <f>SUM(H12:H25)</f>
        <v>431546.79000000004</v>
      </c>
      <c r="I26" s="8">
        <f t="shared" si="0"/>
        <v>63.385180706244682</v>
      </c>
      <c r="J26" s="8">
        <f>SUM(J12:J25)</f>
        <v>77651.149999999994</v>
      </c>
      <c r="K26" s="8">
        <f>SUM(K12:K25)</f>
        <v>24872.7</v>
      </c>
      <c r="L26" s="8">
        <f t="shared" si="1"/>
        <v>32.031335015643684</v>
      </c>
      <c r="M26" s="8">
        <f>SUM(M12:M25)</f>
        <v>158394.20000000001</v>
      </c>
      <c r="N26" s="8">
        <f>SUM(N12:N25)</f>
        <v>140629.50000000003</v>
      </c>
      <c r="O26" s="8">
        <f t="shared" si="2"/>
        <v>88.784500947635721</v>
      </c>
      <c r="P26" s="11"/>
      <c r="Q26" s="21"/>
    </row>
    <row r="27" spans="1:17" ht="15.75">
      <c r="A27" s="65" t="s">
        <v>23</v>
      </c>
      <c r="B27" s="66"/>
      <c r="C27" s="66"/>
      <c r="D27" s="66"/>
      <c r="E27" s="66"/>
      <c r="F27" s="67"/>
      <c r="G27" s="10">
        <f>G11+G26</f>
        <v>2982912.35</v>
      </c>
      <c r="H27" s="10">
        <f>H11+H26</f>
        <v>1803581.53</v>
      </c>
      <c r="I27" s="8">
        <f t="shared" si="0"/>
        <v>60.4637789642059</v>
      </c>
      <c r="J27" s="10">
        <f>J11+J26</f>
        <v>354634</v>
      </c>
      <c r="K27" s="10">
        <f>K11+K26</f>
        <v>144025.03</v>
      </c>
      <c r="L27" s="8">
        <f t="shared" si="1"/>
        <v>40.612301696960813</v>
      </c>
      <c r="M27" s="10">
        <f>M11+M26</f>
        <v>707930.61999999988</v>
      </c>
      <c r="N27" s="10">
        <f>N11+N26</f>
        <v>690165.91999999993</v>
      </c>
      <c r="O27" s="8">
        <f t="shared" si="2"/>
        <v>97.49061567643453</v>
      </c>
      <c r="P27" s="11"/>
    </row>
    <row r="28" spans="1:17">
      <c r="M28" s="11"/>
      <c r="N28" s="11"/>
      <c r="O28" s="11"/>
      <c r="P28" s="11"/>
    </row>
    <row r="29" spans="1:17">
      <c r="I29" s="2"/>
      <c r="M29" s="11"/>
      <c r="N29" s="11"/>
      <c r="O29" s="11"/>
      <c r="P29" s="11"/>
    </row>
  </sheetData>
  <mergeCells count="29">
    <mergeCell ref="B25:F25"/>
    <mergeCell ref="A26:F26"/>
    <mergeCell ref="A27:F27"/>
    <mergeCell ref="B7:F7"/>
    <mergeCell ref="B19:F19"/>
    <mergeCell ref="B20:F20"/>
    <mergeCell ref="B21:F21"/>
    <mergeCell ref="B22:F22"/>
    <mergeCell ref="B23:F23"/>
    <mergeCell ref="B24:F24"/>
    <mergeCell ref="B12:F12"/>
    <mergeCell ref="B14:F14"/>
    <mergeCell ref="B15:F15"/>
    <mergeCell ref="B16:F16"/>
    <mergeCell ref="B17:F17"/>
    <mergeCell ref="B18:F18"/>
    <mergeCell ref="B6:F6"/>
    <mergeCell ref="B8:F8"/>
    <mergeCell ref="B9:F9"/>
    <mergeCell ref="B10:F10"/>
    <mergeCell ref="A11:F11"/>
    <mergeCell ref="A2:L2"/>
    <mergeCell ref="N2:O2"/>
    <mergeCell ref="A3:O3"/>
    <mergeCell ref="A4:A5"/>
    <mergeCell ref="B4:F5"/>
    <mergeCell ref="G4:I4"/>
    <mergeCell ref="J4:L4"/>
    <mergeCell ref="M4:O4"/>
  </mergeCells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usz7"/>
  <dimension ref="A1:AJ28"/>
  <sheetViews>
    <sheetView workbookViewId="0">
      <selection activeCell="G26" sqref="G26"/>
    </sheetView>
  </sheetViews>
  <sheetFormatPr defaultRowHeight="14.25"/>
  <cols>
    <col min="1" max="1" width="3" customWidth="1"/>
    <col min="5" max="5" width="4" customWidth="1"/>
    <col min="6" max="6" width="2.125" customWidth="1"/>
    <col min="7" max="7" width="11.375" bestFit="1" customWidth="1"/>
    <col min="8" max="8" width="11.625" customWidth="1"/>
    <col min="9" max="9" width="6.125" customWidth="1"/>
    <col min="10" max="10" width="9.75" customWidth="1"/>
    <col min="11" max="11" width="12" customWidth="1"/>
    <col min="12" max="12" width="6.125" customWidth="1"/>
    <col min="13" max="13" width="11.75" customWidth="1"/>
    <col min="14" max="14" width="12.25" customWidth="1"/>
    <col min="15" max="15" width="6.75" customWidth="1"/>
    <col min="18" max="18" width="9.875" bestFit="1" customWidth="1"/>
  </cols>
  <sheetData>
    <row r="1" spans="1:36" ht="16.5" customHeight="1">
      <c r="A1" s="1" t="s">
        <v>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AC1" t="s">
        <v>4</v>
      </c>
      <c r="AD1" t="s">
        <v>3</v>
      </c>
      <c r="AG1" t="s">
        <v>2</v>
      </c>
      <c r="AH1" t="s">
        <v>1</v>
      </c>
      <c r="AJ1" t="s">
        <v>0</v>
      </c>
    </row>
    <row r="2" spans="1:36" ht="16.5" customHeight="1">
      <c r="A2" s="71" t="s">
        <v>51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N2" s="72"/>
      <c r="O2" s="72"/>
    </row>
    <row r="3" spans="1:36" ht="15.75" thickBot="1">
      <c r="A3" s="108" t="s">
        <v>6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Q3" s="22" t="s">
        <v>47</v>
      </c>
    </row>
    <row r="4" spans="1:36" ht="27" customHeight="1">
      <c r="A4" s="73" t="s">
        <v>21</v>
      </c>
      <c r="B4" s="75" t="s">
        <v>22</v>
      </c>
      <c r="C4" s="76"/>
      <c r="D4" s="76"/>
      <c r="E4" s="76"/>
      <c r="F4" s="77"/>
      <c r="G4" s="105" t="s">
        <v>7</v>
      </c>
      <c r="H4" s="106"/>
      <c r="I4" s="107"/>
      <c r="J4" s="84" t="s">
        <v>26</v>
      </c>
      <c r="K4" s="85"/>
      <c r="L4" s="86"/>
      <c r="M4" s="105" t="s">
        <v>8</v>
      </c>
      <c r="N4" s="106"/>
      <c r="O4" s="109"/>
    </row>
    <row r="5" spans="1:36">
      <c r="A5" s="74"/>
      <c r="B5" s="78"/>
      <c r="C5" s="79"/>
      <c r="D5" s="79"/>
      <c r="E5" s="79"/>
      <c r="F5" s="80"/>
      <c r="G5" s="4" t="s">
        <v>9</v>
      </c>
      <c r="H5" s="5" t="s">
        <v>10</v>
      </c>
      <c r="I5" s="4" t="s">
        <v>11</v>
      </c>
      <c r="J5" s="4" t="s">
        <v>9</v>
      </c>
      <c r="K5" s="4" t="s">
        <v>10</v>
      </c>
      <c r="L5" s="4" t="s">
        <v>11</v>
      </c>
      <c r="M5" s="4" t="s">
        <v>9</v>
      </c>
      <c r="N5" s="4" t="s">
        <v>10</v>
      </c>
      <c r="O5" s="6" t="s">
        <v>11</v>
      </c>
      <c r="Q5" s="20"/>
    </row>
    <row r="6" spans="1:36" ht="15">
      <c r="A6" s="19">
        <v>1</v>
      </c>
      <c r="B6" s="88" t="s">
        <v>25</v>
      </c>
      <c r="C6" s="88"/>
      <c r="D6" s="88"/>
      <c r="E6" s="88"/>
      <c r="F6" s="88"/>
      <c r="G6" s="7">
        <v>1523300</v>
      </c>
      <c r="H6" s="7">
        <v>661184.53</v>
      </c>
      <c r="I6" s="7">
        <f>IFERROR((H6*100)/G6, "0 ")</f>
        <v>43.40474824394407</v>
      </c>
      <c r="J6" s="7">
        <v>213000</v>
      </c>
      <c r="K6" s="7">
        <v>57854.7</v>
      </c>
      <c r="L6" s="7">
        <f>IFERROR((K6*100)/J6, " ")</f>
        <v>27.161830985915493</v>
      </c>
      <c r="M6" s="7">
        <v>657700</v>
      </c>
      <c r="N6" s="7">
        <v>302264.49</v>
      </c>
      <c r="O6" s="7">
        <f>IFERROR((N6*100)/M6, " ")</f>
        <v>45.957805990573206</v>
      </c>
      <c r="P6" s="11"/>
      <c r="Q6" s="20">
        <v>4010</v>
      </c>
    </row>
    <row r="7" spans="1:36" ht="15">
      <c r="A7" s="19">
        <v>2</v>
      </c>
      <c r="B7" s="89" t="s">
        <v>24</v>
      </c>
      <c r="C7" s="90"/>
      <c r="D7" s="90"/>
      <c r="E7" s="98"/>
      <c r="F7" s="18"/>
      <c r="G7" s="7">
        <v>8250</v>
      </c>
      <c r="H7" s="7">
        <v>6250</v>
      </c>
      <c r="I7" s="7">
        <f t="shared" ref="I7:I11" si="0">IFERROR((H7*100)/G7, "0 ")</f>
        <v>75.757575757575751</v>
      </c>
      <c r="J7" s="7">
        <v>2000</v>
      </c>
      <c r="K7" s="7">
        <v>1000</v>
      </c>
      <c r="L7" s="7">
        <f t="shared" ref="L7:L9" si="1">IFERROR((K7*100)/J7, " ")</f>
        <v>50</v>
      </c>
      <c r="M7" s="7">
        <v>4250</v>
      </c>
      <c r="N7" s="7">
        <v>4250</v>
      </c>
      <c r="O7" s="7">
        <f>IFERROR((N7*100)/M7, " ")</f>
        <v>100</v>
      </c>
      <c r="P7" s="11"/>
      <c r="Q7" s="20">
        <v>4170</v>
      </c>
    </row>
    <row r="8" spans="1:36" ht="15">
      <c r="A8" s="19">
        <v>3</v>
      </c>
      <c r="B8" s="88" t="s">
        <v>12</v>
      </c>
      <c r="C8" s="88"/>
      <c r="D8" s="88"/>
      <c r="E8" s="88"/>
      <c r="F8" s="88"/>
      <c r="G8" s="7">
        <v>115188.77</v>
      </c>
      <c r="H8" s="7">
        <v>108588.77</v>
      </c>
      <c r="I8" s="7">
        <f t="shared" si="0"/>
        <v>94.270274784599223</v>
      </c>
      <c r="J8" s="7">
        <v>7882.85</v>
      </c>
      <c r="K8" s="7">
        <v>7882.85</v>
      </c>
      <c r="L8" s="7">
        <f t="shared" si="1"/>
        <v>100</v>
      </c>
      <c r="M8" s="7">
        <v>48927.69</v>
      </c>
      <c r="N8" s="7">
        <v>43527.69</v>
      </c>
      <c r="O8" s="7">
        <f t="shared" ref="O8:O16" si="2">IFERROR((N8*100)/M8, " ")</f>
        <v>88.963304828002293</v>
      </c>
      <c r="P8" s="11"/>
      <c r="Q8" s="20">
        <v>4040</v>
      </c>
    </row>
    <row r="9" spans="1:36" ht="15">
      <c r="A9" s="19">
        <v>4</v>
      </c>
      <c r="B9" s="88" t="s">
        <v>28</v>
      </c>
      <c r="C9" s="88"/>
      <c r="D9" s="88"/>
      <c r="E9" s="88"/>
      <c r="F9" s="88"/>
      <c r="G9" s="7">
        <v>306000</v>
      </c>
      <c r="H9" s="7">
        <v>142093.65</v>
      </c>
      <c r="I9" s="7">
        <f t="shared" si="0"/>
        <v>46.435833333333335</v>
      </c>
      <c r="J9" s="7">
        <v>48000</v>
      </c>
      <c r="K9" s="7">
        <v>8034.73</v>
      </c>
      <c r="L9" s="7">
        <f t="shared" si="1"/>
        <v>16.739020833333335</v>
      </c>
      <c r="M9" s="7">
        <v>129000</v>
      </c>
      <c r="N9" s="7">
        <v>59103.87</v>
      </c>
      <c r="O9" s="7">
        <f t="shared" si="2"/>
        <v>45.816953488372093</v>
      </c>
      <c r="P9" s="11"/>
      <c r="Q9" s="20">
        <v>4110</v>
      </c>
    </row>
    <row r="10" spans="1:36" ht="15">
      <c r="A10" s="19">
        <v>5</v>
      </c>
      <c r="B10" s="88" t="s">
        <v>13</v>
      </c>
      <c r="C10" s="88"/>
      <c r="D10" s="88"/>
      <c r="E10" s="88"/>
      <c r="F10" s="88"/>
      <c r="G10" s="7">
        <v>42700</v>
      </c>
      <c r="H10" s="7">
        <v>15104.83</v>
      </c>
      <c r="I10" s="7">
        <f t="shared" si="0"/>
        <v>35.374309133489461</v>
      </c>
      <c r="J10" s="7">
        <v>5400</v>
      </c>
      <c r="K10" s="7">
        <v>504.25</v>
      </c>
      <c r="L10" s="7">
        <f t="shared" ref="L10:L26" si="3">IFERROR((K10*100)/J10, " ")</f>
        <v>9.3379629629629637</v>
      </c>
      <c r="M10" s="7">
        <v>17300</v>
      </c>
      <c r="N10" s="7">
        <v>6252.6</v>
      </c>
      <c r="O10" s="7">
        <f t="shared" si="2"/>
        <v>36.14219653179191</v>
      </c>
      <c r="P10" s="11"/>
      <c r="Q10" s="20">
        <v>4120</v>
      </c>
      <c r="R10" s="15"/>
    </row>
    <row r="11" spans="1:36" ht="15">
      <c r="A11" s="95" t="s">
        <v>29</v>
      </c>
      <c r="B11" s="95"/>
      <c r="C11" s="95"/>
      <c r="D11" s="95"/>
      <c r="E11" s="95"/>
      <c r="F11" s="95"/>
      <c r="G11" s="8">
        <f>SUM(G6:G10)</f>
        <v>1995438.77</v>
      </c>
      <c r="H11" s="9">
        <f>SUM(H6:H10)</f>
        <v>933221.78</v>
      </c>
      <c r="I11" s="8">
        <f t="shared" si="0"/>
        <v>46.767748228125285</v>
      </c>
      <c r="J11" s="8">
        <f>SUM(J6:J10)</f>
        <v>276282.84999999998</v>
      </c>
      <c r="K11" s="8">
        <f>SUM(K6:K10)</f>
        <v>75276.53</v>
      </c>
      <c r="L11" s="8">
        <f t="shared" si="3"/>
        <v>27.246182671128523</v>
      </c>
      <c r="M11" s="8">
        <f>SUM(M6:M10)</f>
        <v>857177.69</v>
      </c>
      <c r="N11" s="8">
        <f>SUM(N6:N10)</f>
        <v>415398.64999999997</v>
      </c>
      <c r="O11" s="8">
        <f t="shared" si="2"/>
        <v>48.46120645067186</v>
      </c>
      <c r="P11" s="11"/>
      <c r="Q11" s="20"/>
      <c r="R11" s="15"/>
    </row>
    <row r="12" spans="1:36" ht="15">
      <c r="A12" s="19">
        <v>6</v>
      </c>
      <c r="B12" s="88" t="s">
        <v>39</v>
      </c>
      <c r="C12" s="88"/>
      <c r="D12" s="88"/>
      <c r="E12" s="88"/>
      <c r="F12" s="88"/>
      <c r="G12" s="7">
        <v>152211.23000000001</v>
      </c>
      <c r="H12" s="7">
        <v>71998.8</v>
      </c>
      <c r="I12" s="7">
        <f t="shared" ref="I12:I26" si="4">IFERROR((H12*100)/G12, "0 ")</f>
        <v>47.301897501255326</v>
      </c>
      <c r="J12" s="7">
        <v>26551.15</v>
      </c>
      <c r="K12" s="7">
        <v>7228</v>
      </c>
      <c r="L12" s="7">
        <f t="shared" si="3"/>
        <v>27.222926313926138</v>
      </c>
      <c r="M12" s="7">
        <v>63872.31</v>
      </c>
      <c r="N12" s="7">
        <v>30463.34</v>
      </c>
      <c r="O12" s="7">
        <f t="shared" si="2"/>
        <v>47.69412598354436</v>
      </c>
      <c r="P12" s="11"/>
      <c r="Q12" s="20">
        <v>3020</v>
      </c>
      <c r="R12" s="15"/>
    </row>
    <row r="13" spans="1:36" ht="27" customHeight="1">
      <c r="A13" s="19">
        <v>7</v>
      </c>
      <c r="B13" s="92" t="s">
        <v>40</v>
      </c>
      <c r="C13" s="93"/>
      <c r="D13" s="93"/>
      <c r="E13" s="93"/>
      <c r="F13" s="94"/>
      <c r="G13" s="7">
        <v>149050</v>
      </c>
      <c r="H13" s="7">
        <v>92591.7</v>
      </c>
      <c r="I13" s="7">
        <f t="shared" si="4"/>
        <v>62.121234485072122</v>
      </c>
      <c r="J13" s="7">
        <v>42000</v>
      </c>
      <c r="K13" s="7">
        <v>0</v>
      </c>
      <c r="L13" s="7">
        <f t="shared" ref="L13:L24" si="5">IFERROR((K13*100)/J13, "0 ")</f>
        <v>0</v>
      </c>
      <c r="M13" s="7">
        <v>115000</v>
      </c>
      <c r="N13" s="7">
        <v>82835.850000000006</v>
      </c>
      <c r="O13" s="7">
        <f t="shared" si="2"/>
        <v>72.031173913043489</v>
      </c>
      <c r="P13" s="11"/>
      <c r="Q13" s="20">
        <v>4210</v>
      </c>
      <c r="R13" s="15"/>
    </row>
    <row r="14" spans="1:36" ht="15">
      <c r="A14" s="19">
        <v>8</v>
      </c>
      <c r="B14" s="88" t="s">
        <v>50</v>
      </c>
      <c r="C14" s="88"/>
      <c r="D14" s="88"/>
      <c r="E14" s="88"/>
      <c r="F14" s="88"/>
      <c r="G14" s="7">
        <v>4700</v>
      </c>
      <c r="H14" s="7">
        <v>0</v>
      </c>
      <c r="I14" s="7">
        <f t="shared" si="4"/>
        <v>0</v>
      </c>
      <c r="J14" s="7">
        <v>0</v>
      </c>
      <c r="K14" s="7">
        <v>0</v>
      </c>
      <c r="L14" s="7" t="str">
        <f t="shared" si="5"/>
        <v xml:space="preserve">0 </v>
      </c>
      <c r="M14" s="7">
        <v>0</v>
      </c>
      <c r="N14" s="7">
        <v>0</v>
      </c>
      <c r="O14" s="7">
        <v>0</v>
      </c>
      <c r="P14" s="11"/>
      <c r="Q14" s="20">
        <v>4220</v>
      </c>
    </row>
    <row r="15" spans="1:36" ht="15">
      <c r="A15" s="19">
        <v>9</v>
      </c>
      <c r="B15" s="88" t="s">
        <v>41</v>
      </c>
      <c r="C15" s="88"/>
      <c r="D15" s="88"/>
      <c r="E15" s="88"/>
      <c r="F15" s="88"/>
      <c r="G15" s="7">
        <v>6000</v>
      </c>
      <c r="H15" s="7">
        <v>0</v>
      </c>
      <c r="I15" s="7">
        <f t="shared" si="4"/>
        <v>0</v>
      </c>
      <c r="J15" s="7">
        <v>700</v>
      </c>
      <c r="K15" s="7">
        <v>0</v>
      </c>
      <c r="L15" s="7">
        <f t="shared" si="5"/>
        <v>0</v>
      </c>
      <c r="M15" s="7">
        <v>1000</v>
      </c>
      <c r="N15" s="7">
        <v>0</v>
      </c>
      <c r="O15" s="7">
        <f t="shared" si="2"/>
        <v>0</v>
      </c>
      <c r="P15" s="11"/>
      <c r="Q15" s="20">
        <v>4240</v>
      </c>
    </row>
    <row r="16" spans="1:36" ht="15">
      <c r="A16" s="19">
        <v>10</v>
      </c>
      <c r="B16" s="88" t="s">
        <v>42</v>
      </c>
      <c r="C16" s="88"/>
      <c r="D16" s="88"/>
      <c r="E16" s="88"/>
      <c r="F16" s="88"/>
      <c r="G16" s="7">
        <v>31000</v>
      </c>
      <c r="H16" s="7">
        <v>19088.11</v>
      </c>
      <c r="I16" s="7">
        <f t="shared" si="4"/>
        <v>61.574548387096776</v>
      </c>
      <c r="J16" s="7">
        <v>0</v>
      </c>
      <c r="K16" s="7">
        <v>0</v>
      </c>
      <c r="L16" s="7" t="str">
        <f t="shared" si="5"/>
        <v xml:space="preserve">0 </v>
      </c>
      <c r="M16" s="7">
        <v>20000</v>
      </c>
      <c r="N16" s="7">
        <v>0</v>
      </c>
      <c r="O16" s="7">
        <f t="shared" si="2"/>
        <v>0</v>
      </c>
      <c r="P16" s="11"/>
      <c r="Q16" s="20">
        <v>4260</v>
      </c>
    </row>
    <row r="17" spans="1:17" ht="15">
      <c r="A17" s="19">
        <v>11</v>
      </c>
      <c r="B17" s="88" t="s">
        <v>43</v>
      </c>
      <c r="C17" s="88"/>
      <c r="D17" s="88"/>
      <c r="E17" s="88"/>
      <c r="F17" s="88"/>
      <c r="G17" s="7">
        <v>0</v>
      </c>
      <c r="H17" s="7">
        <v>0</v>
      </c>
      <c r="I17" s="7" t="str">
        <f t="shared" si="4"/>
        <v xml:space="preserve">0 </v>
      </c>
      <c r="J17" s="7">
        <v>0</v>
      </c>
      <c r="K17" s="7">
        <v>0</v>
      </c>
      <c r="L17" s="7" t="str">
        <f t="shared" si="5"/>
        <v xml:space="preserve">0 </v>
      </c>
      <c r="M17" s="7">
        <v>1900</v>
      </c>
      <c r="N17" s="7">
        <v>0</v>
      </c>
      <c r="O17" s="7">
        <f t="shared" ref="O17:O26" si="6">IFERROR((N17*100)/M17, " ")</f>
        <v>0</v>
      </c>
      <c r="P17" s="11"/>
      <c r="Q17" s="20">
        <v>4270</v>
      </c>
    </row>
    <row r="18" spans="1:17" ht="15">
      <c r="A18" s="19">
        <v>12</v>
      </c>
      <c r="B18" s="88" t="s">
        <v>45</v>
      </c>
      <c r="C18" s="88"/>
      <c r="D18" s="88"/>
      <c r="E18" s="88"/>
      <c r="F18" s="88"/>
      <c r="G18" s="7">
        <v>1000</v>
      </c>
      <c r="H18" s="7">
        <v>170</v>
      </c>
      <c r="I18" s="7">
        <f t="shared" si="4"/>
        <v>17</v>
      </c>
      <c r="J18" s="7">
        <v>0</v>
      </c>
      <c r="K18" s="7">
        <v>0</v>
      </c>
      <c r="L18" s="7" t="str">
        <f t="shared" si="5"/>
        <v xml:space="preserve">0 </v>
      </c>
      <c r="M18" s="7">
        <v>1000</v>
      </c>
      <c r="N18" s="7">
        <v>40</v>
      </c>
      <c r="O18" s="7">
        <f t="shared" si="6"/>
        <v>4</v>
      </c>
      <c r="P18" s="11"/>
      <c r="Q18" s="20">
        <v>4280</v>
      </c>
    </row>
    <row r="19" spans="1:17" ht="15">
      <c r="A19" s="19">
        <v>13</v>
      </c>
      <c r="B19" s="88" t="s">
        <v>44</v>
      </c>
      <c r="C19" s="88"/>
      <c r="D19" s="88"/>
      <c r="E19" s="88"/>
      <c r="F19" s="88"/>
      <c r="G19" s="7">
        <v>63000</v>
      </c>
      <c r="H19" s="7">
        <v>29000.55</v>
      </c>
      <c r="I19" s="7">
        <f t="shared" si="4"/>
        <v>46.03261904761905</v>
      </c>
      <c r="J19" s="7">
        <v>0</v>
      </c>
      <c r="K19" s="7">
        <v>0</v>
      </c>
      <c r="L19" s="7" t="str">
        <f t="shared" si="5"/>
        <v xml:space="preserve">0 </v>
      </c>
      <c r="M19" s="7">
        <v>15750</v>
      </c>
      <c r="N19" s="7">
        <v>6421.1</v>
      </c>
      <c r="O19" s="7">
        <f t="shared" si="6"/>
        <v>40.768888888888888</v>
      </c>
      <c r="P19" s="11"/>
      <c r="Q19" s="20">
        <v>4300</v>
      </c>
    </row>
    <row r="20" spans="1:17" ht="36" customHeight="1">
      <c r="A20" s="19">
        <v>14</v>
      </c>
      <c r="B20" s="92" t="s">
        <v>49</v>
      </c>
      <c r="C20" s="93"/>
      <c r="D20" s="93"/>
      <c r="E20" s="93"/>
      <c r="F20" s="94"/>
      <c r="G20" s="7">
        <v>2000</v>
      </c>
      <c r="H20" s="7">
        <v>1210.3900000000001</v>
      </c>
      <c r="I20" s="7">
        <f t="shared" si="4"/>
        <v>60.519500000000008</v>
      </c>
      <c r="J20" s="7">
        <v>0</v>
      </c>
      <c r="K20" s="7">
        <v>0</v>
      </c>
      <c r="L20" s="7" t="str">
        <f t="shared" si="5"/>
        <v xml:space="preserve">0 </v>
      </c>
      <c r="M20" s="7">
        <v>1500</v>
      </c>
      <c r="N20" s="7">
        <v>230.15</v>
      </c>
      <c r="O20" s="7">
        <f t="shared" si="6"/>
        <v>15.343333333333334</v>
      </c>
      <c r="P20" s="11"/>
      <c r="Q20" s="20">
        <v>4360</v>
      </c>
    </row>
    <row r="21" spans="1:17" ht="15">
      <c r="A21" s="19">
        <v>15</v>
      </c>
      <c r="B21" s="88" t="s">
        <v>17</v>
      </c>
      <c r="C21" s="88"/>
      <c r="D21" s="88"/>
      <c r="E21" s="88"/>
      <c r="F21" s="88"/>
      <c r="G21" s="7">
        <v>2000</v>
      </c>
      <c r="H21" s="7">
        <v>490</v>
      </c>
      <c r="I21" s="7">
        <f t="shared" si="4"/>
        <v>24.5</v>
      </c>
      <c r="J21" s="7">
        <v>0</v>
      </c>
      <c r="K21" s="7">
        <v>0</v>
      </c>
      <c r="L21" s="7" t="str">
        <f t="shared" si="5"/>
        <v xml:space="preserve">0 </v>
      </c>
      <c r="M21" s="7">
        <v>2000</v>
      </c>
      <c r="N21" s="7">
        <v>357.7</v>
      </c>
      <c r="O21" s="7">
        <f t="shared" si="6"/>
        <v>17.885000000000002</v>
      </c>
      <c r="P21" s="11"/>
      <c r="Q21" s="20">
        <v>4410</v>
      </c>
    </row>
    <row r="22" spans="1:17" ht="26.25" customHeight="1">
      <c r="A22" s="19">
        <v>16</v>
      </c>
      <c r="B22" s="99" t="s">
        <v>18</v>
      </c>
      <c r="C22" s="100"/>
      <c r="D22" s="100"/>
      <c r="E22" s="100"/>
      <c r="F22" s="101"/>
      <c r="G22" s="7">
        <v>3000</v>
      </c>
      <c r="H22" s="7">
        <v>2000</v>
      </c>
      <c r="I22" s="7">
        <f t="shared" si="4"/>
        <v>66.666666666666671</v>
      </c>
      <c r="J22" s="7">
        <v>8400</v>
      </c>
      <c r="K22" s="7">
        <v>599.32000000000005</v>
      </c>
      <c r="L22" s="7">
        <f t="shared" si="5"/>
        <v>7.1347619047619055</v>
      </c>
      <c r="M22" s="7">
        <v>2500</v>
      </c>
      <c r="N22" s="7">
        <v>1753</v>
      </c>
      <c r="O22" s="7">
        <f t="shared" si="6"/>
        <v>70.12</v>
      </c>
      <c r="P22" s="11"/>
      <c r="Q22" s="20">
        <v>4430</v>
      </c>
    </row>
    <row r="23" spans="1:17" ht="15">
      <c r="A23" s="19">
        <v>17</v>
      </c>
      <c r="B23" s="88" t="s">
        <v>46</v>
      </c>
      <c r="C23" s="88"/>
      <c r="D23" s="88"/>
      <c r="E23" s="88"/>
      <c r="F23" s="88"/>
      <c r="G23" s="7">
        <v>149700</v>
      </c>
      <c r="H23" s="7">
        <v>108174.01</v>
      </c>
      <c r="I23" s="7">
        <f t="shared" si="4"/>
        <v>72.260527722110893</v>
      </c>
      <c r="J23" s="7">
        <v>0</v>
      </c>
      <c r="K23" s="7">
        <v>0</v>
      </c>
      <c r="L23" s="7" t="str">
        <f t="shared" si="5"/>
        <v xml:space="preserve">0 </v>
      </c>
      <c r="M23" s="7">
        <v>0</v>
      </c>
      <c r="N23" s="7">
        <v>0</v>
      </c>
      <c r="O23" s="7">
        <v>0</v>
      </c>
      <c r="P23" s="11"/>
      <c r="Q23" s="20">
        <v>4440</v>
      </c>
    </row>
    <row r="24" spans="1:17" ht="15">
      <c r="A24" s="19">
        <v>18</v>
      </c>
      <c r="B24" s="88" t="s">
        <v>48</v>
      </c>
      <c r="C24" s="88"/>
      <c r="D24" s="88"/>
      <c r="E24" s="88"/>
      <c r="F24" s="88"/>
      <c r="G24" s="7">
        <v>500</v>
      </c>
      <c r="H24" s="7">
        <v>332.5</v>
      </c>
      <c r="I24" s="7">
        <f t="shared" si="4"/>
        <v>66.5</v>
      </c>
      <c r="J24" s="7">
        <v>0</v>
      </c>
      <c r="K24" s="7">
        <v>0</v>
      </c>
      <c r="L24" s="7" t="str">
        <f t="shared" si="5"/>
        <v xml:space="preserve">0 </v>
      </c>
      <c r="M24" s="7">
        <v>500</v>
      </c>
      <c r="N24" s="7">
        <v>143.5</v>
      </c>
      <c r="O24" s="7">
        <v>0</v>
      </c>
      <c r="P24" s="11"/>
      <c r="Q24" s="20">
        <v>4700</v>
      </c>
    </row>
    <row r="25" spans="1:17" ht="15">
      <c r="A25" s="102" t="s">
        <v>20</v>
      </c>
      <c r="B25" s="102"/>
      <c r="C25" s="102"/>
      <c r="D25" s="102"/>
      <c r="E25" s="102"/>
      <c r="F25" s="102"/>
      <c r="G25" s="8">
        <f>SUM(G12:G24)</f>
        <v>564161.23</v>
      </c>
      <c r="H25" s="8">
        <f>SUM(H12:H24)</f>
        <v>325056.06</v>
      </c>
      <c r="I25" s="8">
        <f t="shared" si="4"/>
        <v>57.617582122755941</v>
      </c>
      <c r="J25" s="8">
        <f>SUM(J12:J24)</f>
        <v>77651.149999999994</v>
      </c>
      <c r="K25" s="8">
        <f>SUM(K12:K24)</f>
        <v>7827.32</v>
      </c>
      <c r="L25" s="8">
        <f t="shared" si="3"/>
        <v>10.080108279143323</v>
      </c>
      <c r="M25" s="8">
        <f>SUM(M12:M24)</f>
        <v>225022.31</v>
      </c>
      <c r="N25" s="8">
        <f>SUM(N12:N24)</f>
        <v>122244.64</v>
      </c>
      <c r="O25" s="8">
        <f t="shared" si="6"/>
        <v>54.325564429589228</v>
      </c>
      <c r="P25" s="11"/>
      <c r="Q25" s="21"/>
    </row>
    <row r="26" spans="1:17" ht="15.75">
      <c r="A26" s="65" t="s">
        <v>23</v>
      </c>
      <c r="B26" s="66"/>
      <c r="C26" s="66"/>
      <c r="D26" s="66"/>
      <c r="E26" s="66"/>
      <c r="F26" s="67"/>
      <c r="G26" s="10">
        <f>G11+G25</f>
        <v>2559600</v>
      </c>
      <c r="H26" s="10">
        <f>H11+H25</f>
        <v>1258277.8400000001</v>
      </c>
      <c r="I26" s="8">
        <f t="shared" si="4"/>
        <v>49.159159243631827</v>
      </c>
      <c r="J26" s="10">
        <f>J11+J25</f>
        <v>353934</v>
      </c>
      <c r="K26" s="10">
        <f>K11+K25</f>
        <v>83103.850000000006</v>
      </c>
      <c r="L26" s="8">
        <f t="shared" si="3"/>
        <v>23.480041476659494</v>
      </c>
      <c r="M26" s="10">
        <f>M11+M25</f>
        <v>1082200</v>
      </c>
      <c r="N26" s="10">
        <f>N11+N25</f>
        <v>537643.28999999992</v>
      </c>
      <c r="O26" s="8">
        <f t="shared" si="6"/>
        <v>49.680584919608201</v>
      </c>
      <c r="P26" s="11"/>
    </row>
    <row r="27" spans="1:17">
      <c r="M27" s="11"/>
      <c r="N27" s="11"/>
      <c r="O27" s="11"/>
      <c r="P27" s="11"/>
    </row>
    <row r="28" spans="1:17">
      <c r="I28" s="2"/>
      <c r="M28" s="11"/>
      <c r="N28" s="11"/>
      <c r="O28" s="11"/>
      <c r="P28" s="11"/>
    </row>
  </sheetData>
  <mergeCells count="29">
    <mergeCell ref="B24:F24"/>
    <mergeCell ref="A25:F25"/>
    <mergeCell ref="A26:F26"/>
    <mergeCell ref="B18:F18"/>
    <mergeCell ref="B19:F19"/>
    <mergeCell ref="B20:F20"/>
    <mergeCell ref="B21:F21"/>
    <mergeCell ref="B22:F22"/>
    <mergeCell ref="B23:F23"/>
    <mergeCell ref="B17:F17"/>
    <mergeCell ref="B6:F6"/>
    <mergeCell ref="B7:E7"/>
    <mergeCell ref="B8:F8"/>
    <mergeCell ref="B9:F9"/>
    <mergeCell ref="B10:F10"/>
    <mergeCell ref="A11:F11"/>
    <mergeCell ref="B12:F12"/>
    <mergeCell ref="B13:F13"/>
    <mergeCell ref="B14:F14"/>
    <mergeCell ref="B15:F15"/>
    <mergeCell ref="B16:F16"/>
    <mergeCell ref="A2:L2"/>
    <mergeCell ref="N2:O2"/>
    <mergeCell ref="A3:O3"/>
    <mergeCell ref="A4:A5"/>
    <mergeCell ref="B4:F5"/>
    <mergeCell ref="G4:I4"/>
    <mergeCell ref="J4:L4"/>
    <mergeCell ref="M4:O4"/>
  </mergeCells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Arkusz8"/>
  <dimension ref="A1:AJ29"/>
  <sheetViews>
    <sheetView workbookViewId="0">
      <selection activeCell="A2" sqref="A2:L2"/>
    </sheetView>
  </sheetViews>
  <sheetFormatPr defaultRowHeight="14.25"/>
  <cols>
    <col min="1" max="1" width="3" customWidth="1"/>
    <col min="5" max="5" width="4" customWidth="1"/>
    <col min="6" max="6" width="2.125" customWidth="1"/>
    <col min="7" max="7" width="11.375" bestFit="1" customWidth="1"/>
    <col min="8" max="8" width="11.625" customWidth="1"/>
    <col min="9" max="9" width="6.125" customWidth="1"/>
    <col min="10" max="10" width="9.75" customWidth="1"/>
    <col min="11" max="11" width="12" customWidth="1"/>
    <col min="12" max="12" width="6.125" customWidth="1"/>
    <col min="13" max="13" width="11.75" customWidth="1"/>
    <col min="14" max="14" width="12.25" customWidth="1"/>
    <col min="15" max="15" width="6.75" customWidth="1"/>
    <col min="18" max="18" width="9.875" bestFit="1" customWidth="1"/>
  </cols>
  <sheetData>
    <row r="1" spans="1:36" ht="16.5" customHeight="1">
      <c r="A1" s="1" t="s">
        <v>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AC1" t="s">
        <v>4</v>
      </c>
      <c r="AD1" t="s">
        <v>3</v>
      </c>
      <c r="AG1" t="s">
        <v>2</v>
      </c>
      <c r="AH1" t="s">
        <v>1</v>
      </c>
      <c r="AJ1" t="s">
        <v>0</v>
      </c>
    </row>
    <row r="2" spans="1:36" ht="16.5" customHeight="1">
      <c r="A2" s="71" t="s">
        <v>38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N2" s="72"/>
      <c r="O2" s="72"/>
    </row>
    <row r="3" spans="1:36" ht="15" thickBot="1">
      <c r="A3" s="108" t="s">
        <v>6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</row>
    <row r="4" spans="1:36" ht="27" customHeight="1">
      <c r="A4" s="73" t="s">
        <v>21</v>
      </c>
      <c r="B4" s="75" t="s">
        <v>22</v>
      </c>
      <c r="C4" s="76"/>
      <c r="D4" s="76"/>
      <c r="E4" s="76"/>
      <c r="F4" s="77"/>
      <c r="G4" s="105" t="s">
        <v>7</v>
      </c>
      <c r="H4" s="106"/>
      <c r="I4" s="107"/>
      <c r="J4" s="84" t="s">
        <v>26</v>
      </c>
      <c r="K4" s="85"/>
      <c r="L4" s="86"/>
      <c r="M4" s="105" t="s">
        <v>8</v>
      </c>
      <c r="N4" s="106"/>
      <c r="O4" s="109"/>
    </row>
    <row r="5" spans="1:36">
      <c r="A5" s="74"/>
      <c r="B5" s="78"/>
      <c r="C5" s="79"/>
      <c r="D5" s="79"/>
      <c r="E5" s="79"/>
      <c r="F5" s="80"/>
      <c r="G5" s="4" t="s">
        <v>9</v>
      </c>
      <c r="H5" s="5" t="s">
        <v>10</v>
      </c>
      <c r="I5" s="4" t="s">
        <v>11</v>
      </c>
      <c r="J5" s="4" t="s">
        <v>9</v>
      </c>
      <c r="K5" s="4" t="s">
        <v>10</v>
      </c>
      <c r="L5" s="4" t="s">
        <v>11</v>
      </c>
      <c r="M5" s="4" t="s">
        <v>9</v>
      </c>
      <c r="N5" s="4" t="s">
        <v>10</v>
      </c>
      <c r="O5" s="6" t="s">
        <v>11</v>
      </c>
    </row>
    <row r="6" spans="1:36" ht="15">
      <c r="A6" s="16">
        <v>1</v>
      </c>
      <c r="B6" s="88" t="s">
        <v>25</v>
      </c>
      <c r="C6" s="88"/>
      <c r="D6" s="88"/>
      <c r="E6" s="88"/>
      <c r="F6" s="88"/>
      <c r="G6" s="7">
        <v>1456736.2</v>
      </c>
      <c r="H6" s="7">
        <v>1412883.79</v>
      </c>
      <c r="I6" s="7">
        <f>IFERROR((H6*100)/G6, "0 ")</f>
        <v>96.989680767183515</v>
      </c>
      <c r="J6" s="7">
        <v>232817.02</v>
      </c>
      <c r="K6" s="7">
        <v>162706.6</v>
      </c>
      <c r="L6" s="7">
        <f>IFERROR((K6*100)/J6, " ")</f>
        <v>69.886041836632046</v>
      </c>
      <c r="M6" s="7">
        <v>597156.55000000005</v>
      </c>
      <c r="N6" s="7">
        <v>530978.06000000006</v>
      </c>
      <c r="O6" s="7">
        <f>IFERROR((N6*100)/M6, " ")</f>
        <v>88.917731874497576</v>
      </c>
      <c r="P6" s="11"/>
    </row>
    <row r="7" spans="1:36" ht="15">
      <c r="A7" s="16">
        <v>2</v>
      </c>
      <c r="B7" s="89" t="s">
        <v>24</v>
      </c>
      <c r="C7" s="90"/>
      <c r="D7" s="90"/>
      <c r="E7" s="98"/>
      <c r="F7" s="17"/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11"/>
    </row>
    <row r="8" spans="1:36" ht="15">
      <c r="A8" s="16">
        <v>3</v>
      </c>
      <c r="B8" s="88" t="s">
        <v>12</v>
      </c>
      <c r="C8" s="88"/>
      <c r="D8" s="88"/>
      <c r="E8" s="88"/>
      <c r="F8" s="88"/>
      <c r="G8" s="7">
        <v>108931.34</v>
      </c>
      <c r="H8" s="7">
        <v>108931.34</v>
      </c>
      <c r="I8" s="7">
        <f t="shared" ref="I8:I27" si="0">IFERROR((H8*100)/G8, "0 ")</f>
        <v>100</v>
      </c>
      <c r="J8" s="7">
        <v>13952.79</v>
      </c>
      <c r="K8" s="7">
        <v>12674.64</v>
      </c>
      <c r="L8" s="7">
        <f t="shared" ref="L8:L27" si="1">IFERROR((K8*100)/J8, " ")</f>
        <v>90.83946651529908</v>
      </c>
      <c r="M8" s="7">
        <v>41782.639999999999</v>
      </c>
      <c r="N8" s="7">
        <v>41782.239999999998</v>
      </c>
      <c r="O8" s="7">
        <f t="shared" ref="O8:O27" si="2">IFERROR((N8*100)/M8, " ")</f>
        <v>99.999042664609036</v>
      </c>
      <c r="P8" s="11"/>
    </row>
    <row r="9" spans="1:36" ht="15">
      <c r="A9" s="16">
        <v>4</v>
      </c>
      <c r="B9" s="88" t="s">
        <v>28</v>
      </c>
      <c r="C9" s="88"/>
      <c r="D9" s="88"/>
      <c r="E9" s="88"/>
      <c r="F9" s="88"/>
      <c r="G9" s="7">
        <v>256518.66</v>
      </c>
      <c r="H9" s="7">
        <v>228918.38</v>
      </c>
      <c r="I9" s="7">
        <f t="shared" si="0"/>
        <v>89.240439662362178</v>
      </c>
      <c r="J9" s="7">
        <v>46208.77</v>
      </c>
      <c r="K9" s="7">
        <v>8099.82</v>
      </c>
      <c r="L9" s="7">
        <v>46.95</v>
      </c>
      <c r="M9" s="7">
        <v>113177.36</v>
      </c>
      <c r="N9" s="7">
        <v>94659.93</v>
      </c>
      <c r="O9" s="7">
        <f t="shared" si="2"/>
        <v>83.638574004553561</v>
      </c>
      <c r="P9" s="11"/>
    </row>
    <row r="10" spans="1:36" ht="15">
      <c r="A10" s="16">
        <v>5</v>
      </c>
      <c r="B10" s="88" t="s">
        <v>13</v>
      </c>
      <c r="C10" s="88"/>
      <c r="D10" s="88"/>
      <c r="E10" s="88"/>
      <c r="F10" s="88"/>
      <c r="G10" s="7">
        <v>40187</v>
      </c>
      <c r="H10" s="7">
        <v>27298.13</v>
      </c>
      <c r="I10" s="7">
        <f t="shared" si="0"/>
        <v>67.927762709333862</v>
      </c>
      <c r="J10" s="7">
        <v>6377.05</v>
      </c>
      <c r="K10" s="7">
        <v>2968.28</v>
      </c>
      <c r="L10" s="7">
        <f t="shared" si="1"/>
        <v>46.546287076312716</v>
      </c>
      <c r="M10" s="7">
        <v>15245</v>
      </c>
      <c r="N10" s="7">
        <v>10717.97</v>
      </c>
      <c r="O10" s="7">
        <f t="shared" si="2"/>
        <v>70.3048212528698</v>
      </c>
      <c r="P10" s="11"/>
      <c r="R10" s="15"/>
    </row>
    <row r="11" spans="1:36" ht="15">
      <c r="A11" s="95" t="s">
        <v>29</v>
      </c>
      <c r="B11" s="95"/>
      <c r="C11" s="95"/>
      <c r="D11" s="95"/>
      <c r="E11" s="95"/>
      <c r="F11" s="95"/>
      <c r="G11" s="8">
        <f>SUM(G6:G10)</f>
        <v>1862373.2</v>
      </c>
      <c r="H11" s="9">
        <f>SUM(H6:H10)</f>
        <v>1778031.6400000001</v>
      </c>
      <c r="I11" s="8">
        <f t="shared" si="0"/>
        <v>95.47128577666389</v>
      </c>
      <c r="J11" s="8">
        <f>SUM(J6:J10)</f>
        <v>299355.63</v>
      </c>
      <c r="K11" s="9">
        <f>SUM(K6:K10)</f>
        <v>186449.34</v>
      </c>
      <c r="L11" s="8">
        <f t="shared" si="1"/>
        <v>62.283558856066946</v>
      </c>
      <c r="M11" s="8">
        <f>SUM(M6:M10)</f>
        <v>767361.55</v>
      </c>
      <c r="N11" s="9">
        <f>SUM(N6:N10)</f>
        <v>678138.2</v>
      </c>
      <c r="O11" s="8">
        <f t="shared" si="2"/>
        <v>88.372710360585558</v>
      </c>
      <c r="P11" s="11"/>
      <c r="R11" s="15"/>
    </row>
    <row r="12" spans="1:36" ht="15">
      <c r="A12" s="16">
        <v>6</v>
      </c>
      <c r="B12" s="88" t="s">
        <v>30</v>
      </c>
      <c r="C12" s="88"/>
      <c r="D12" s="88"/>
      <c r="E12" s="88"/>
      <c r="F12" s="88"/>
      <c r="G12" s="7">
        <v>144000</v>
      </c>
      <c r="H12" s="7">
        <v>140703.70000000001</v>
      </c>
      <c r="I12" s="7">
        <f t="shared" si="0"/>
        <v>97.71090277777779</v>
      </c>
      <c r="J12" s="7">
        <v>25319.47</v>
      </c>
      <c r="K12" s="7">
        <v>16542.66</v>
      </c>
      <c r="L12" s="7">
        <f t="shared" si="1"/>
        <v>65.335727801569305</v>
      </c>
      <c r="M12" s="7">
        <v>56300</v>
      </c>
      <c r="N12" s="7">
        <v>50795.57</v>
      </c>
      <c r="O12" s="7">
        <v>90.22</v>
      </c>
      <c r="P12" s="11"/>
      <c r="R12" s="15"/>
    </row>
    <row r="13" spans="1:36" ht="27" customHeight="1">
      <c r="A13" s="16">
        <v>7</v>
      </c>
      <c r="B13" s="92" t="s">
        <v>31</v>
      </c>
      <c r="C13" s="93"/>
      <c r="D13" s="93"/>
      <c r="E13" s="93"/>
      <c r="F13" s="94"/>
      <c r="G13" s="7">
        <v>180788</v>
      </c>
      <c r="H13" s="7">
        <v>152979.32</v>
      </c>
      <c r="I13" s="7">
        <f t="shared" si="0"/>
        <v>84.618071995928929</v>
      </c>
      <c r="J13" s="7">
        <v>36907.15</v>
      </c>
      <c r="K13" s="7">
        <v>607.15</v>
      </c>
      <c r="L13" s="7">
        <f t="shared" ref="L13:L25" si="3">IFERROR((K13*100)/J13, "0 ")</f>
        <v>1.645074192940934</v>
      </c>
      <c r="M13" s="7">
        <v>180570</v>
      </c>
      <c r="N13" s="7">
        <v>144396.35</v>
      </c>
      <c r="O13" s="7">
        <f t="shared" si="2"/>
        <v>79.966965719665509</v>
      </c>
      <c r="P13" s="11"/>
      <c r="R13" s="15"/>
    </row>
    <row r="14" spans="1:36" ht="15">
      <c r="A14" s="16">
        <v>8</v>
      </c>
      <c r="B14" s="88" t="s">
        <v>32</v>
      </c>
      <c r="C14" s="88"/>
      <c r="D14" s="88"/>
      <c r="E14" s="88"/>
      <c r="F14" s="88"/>
      <c r="G14" s="7">
        <v>22480.1</v>
      </c>
      <c r="H14" s="7">
        <v>15305.35</v>
      </c>
      <c r="I14" s="7">
        <f t="shared" si="0"/>
        <v>68.083994288281644</v>
      </c>
      <c r="J14" s="7">
        <v>6850</v>
      </c>
      <c r="K14" s="7">
        <v>0</v>
      </c>
      <c r="L14" s="7">
        <f t="shared" si="3"/>
        <v>0</v>
      </c>
      <c r="M14" s="7">
        <v>13052.74</v>
      </c>
      <c r="N14" s="7">
        <v>11438.27</v>
      </c>
      <c r="O14" s="7">
        <f t="shared" si="2"/>
        <v>87.631179353913438</v>
      </c>
      <c r="P14" s="11"/>
    </row>
    <row r="15" spans="1:36" ht="15">
      <c r="A15" s="16">
        <v>9</v>
      </c>
      <c r="B15" s="88" t="s">
        <v>33</v>
      </c>
      <c r="C15" s="88"/>
      <c r="D15" s="88"/>
      <c r="E15" s="88"/>
      <c r="F15" s="88"/>
      <c r="G15" s="7">
        <v>40719</v>
      </c>
      <c r="H15" s="7">
        <v>31779.25</v>
      </c>
      <c r="I15" s="7">
        <f t="shared" si="0"/>
        <v>78.045261425869981</v>
      </c>
      <c r="J15" s="7">
        <v>0</v>
      </c>
      <c r="K15" s="7">
        <v>0</v>
      </c>
      <c r="L15" s="7" t="str">
        <f t="shared" si="3"/>
        <v xml:space="preserve">0 </v>
      </c>
      <c r="M15" s="7">
        <v>22281</v>
      </c>
      <c r="N15" s="7">
        <v>22281</v>
      </c>
      <c r="O15" s="7">
        <f t="shared" si="2"/>
        <v>100</v>
      </c>
      <c r="P15" s="11"/>
    </row>
    <row r="16" spans="1:36" ht="15">
      <c r="A16" s="16">
        <v>10</v>
      </c>
      <c r="B16" s="88" t="s">
        <v>14</v>
      </c>
      <c r="C16" s="88"/>
      <c r="D16" s="88"/>
      <c r="E16" s="88"/>
      <c r="F16" s="88"/>
      <c r="G16" s="7">
        <v>283</v>
      </c>
      <c r="H16" s="7">
        <v>0</v>
      </c>
      <c r="I16" s="7">
        <f t="shared" si="0"/>
        <v>0</v>
      </c>
      <c r="J16" s="7">
        <v>0</v>
      </c>
      <c r="K16" s="7">
        <v>0</v>
      </c>
      <c r="L16" s="7" t="str">
        <f t="shared" si="3"/>
        <v xml:space="preserve">0 </v>
      </c>
      <c r="M16" s="7">
        <v>2906</v>
      </c>
      <c r="N16" s="7">
        <v>609.70000000000005</v>
      </c>
      <c r="O16" s="7">
        <v>20.98</v>
      </c>
      <c r="P16" s="11"/>
    </row>
    <row r="17" spans="1:16" ht="15">
      <c r="A17" s="16">
        <v>11</v>
      </c>
      <c r="B17" s="88" t="s">
        <v>15</v>
      </c>
      <c r="C17" s="88"/>
      <c r="D17" s="88"/>
      <c r="E17" s="88"/>
      <c r="F17" s="88"/>
      <c r="G17" s="7">
        <v>38751</v>
      </c>
      <c r="H17" s="7">
        <v>22991.35</v>
      </c>
      <c r="I17" s="7">
        <f t="shared" si="0"/>
        <v>59.330985006838532</v>
      </c>
      <c r="J17" s="7">
        <v>0</v>
      </c>
      <c r="K17" s="7">
        <v>0</v>
      </c>
      <c r="L17" s="7" t="str">
        <f t="shared" si="3"/>
        <v xml:space="preserve">0 </v>
      </c>
      <c r="M17" s="7">
        <v>18688</v>
      </c>
      <c r="N17" s="7">
        <v>14985</v>
      </c>
      <c r="O17" s="7">
        <f t="shared" si="2"/>
        <v>80.185145547945211</v>
      </c>
      <c r="P17" s="11"/>
    </row>
    <row r="18" spans="1:16" ht="15">
      <c r="A18" s="16">
        <v>12</v>
      </c>
      <c r="B18" s="88" t="s">
        <v>16</v>
      </c>
      <c r="C18" s="88"/>
      <c r="D18" s="88"/>
      <c r="E18" s="88"/>
      <c r="F18" s="88"/>
      <c r="G18" s="7">
        <v>1000</v>
      </c>
      <c r="H18" s="7">
        <v>40</v>
      </c>
      <c r="I18" s="7">
        <f t="shared" si="0"/>
        <v>4</v>
      </c>
      <c r="J18" s="7">
        <v>0</v>
      </c>
      <c r="K18" s="7">
        <v>0</v>
      </c>
      <c r="L18" s="7" t="str">
        <f t="shared" si="3"/>
        <v xml:space="preserve">0 </v>
      </c>
      <c r="M18" s="7">
        <v>1500</v>
      </c>
      <c r="N18" s="7">
        <v>1090</v>
      </c>
      <c r="O18" s="7">
        <f t="shared" si="2"/>
        <v>72.666666666666671</v>
      </c>
      <c r="P18" s="11"/>
    </row>
    <row r="19" spans="1:16" ht="15">
      <c r="A19" s="16">
        <v>13</v>
      </c>
      <c r="B19" s="88" t="s">
        <v>34</v>
      </c>
      <c r="C19" s="88"/>
      <c r="D19" s="88"/>
      <c r="E19" s="88"/>
      <c r="F19" s="88"/>
      <c r="G19" s="7">
        <v>26400</v>
      </c>
      <c r="H19" s="7">
        <v>22800</v>
      </c>
      <c r="I19" s="7">
        <f t="shared" si="0"/>
        <v>86.36363636363636</v>
      </c>
      <c r="J19" s="7">
        <v>0</v>
      </c>
      <c r="K19" s="7">
        <v>0</v>
      </c>
      <c r="L19" s="7" t="str">
        <f t="shared" si="3"/>
        <v xml:space="preserve">0 </v>
      </c>
      <c r="M19" s="7"/>
      <c r="N19" s="7"/>
      <c r="O19" s="7" t="str">
        <f t="shared" si="2"/>
        <v xml:space="preserve"> </v>
      </c>
      <c r="P19" s="11"/>
    </row>
    <row r="20" spans="1:16" ht="15">
      <c r="A20" s="16">
        <v>14</v>
      </c>
      <c r="B20" s="88" t="s">
        <v>17</v>
      </c>
      <c r="C20" s="88"/>
      <c r="D20" s="88"/>
      <c r="E20" s="88"/>
      <c r="F20" s="88"/>
      <c r="G20" s="7">
        <v>2000</v>
      </c>
      <c r="H20" s="7">
        <v>1766.05</v>
      </c>
      <c r="I20" s="7">
        <f t="shared" si="0"/>
        <v>88.302499999999995</v>
      </c>
      <c r="J20" s="7">
        <v>0</v>
      </c>
      <c r="K20" s="7">
        <v>0</v>
      </c>
      <c r="L20" s="7" t="str">
        <f t="shared" si="3"/>
        <v xml:space="preserve">0 </v>
      </c>
      <c r="M20" s="7">
        <v>2000</v>
      </c>
      <c r="N20" s="7">
        <v>901.25</v>
      </c>
      <c r="O20" s="7">
        <f t="shared" si="2"/>
        <v>45.0625</v>
      </c>
      <c r="P20" s="11"/>
    </row>
    <row r="21" spans="1:16" ht="15">
      <c r="A21" s="16">
        <v>15</v>
      </c>
      <c r="B21" s="88" t="s">
        <v>18</v>
      </c>
      <c r="C21" s="88"/>
      <c r="D21" s="88"/>
      <c r="E21" s="88"/>
      <c r="F21" s="88"/>
      <c r="G21" s="7">
        <v>2000</v>
      </c>
      <c r="H21" s="7">
        <v>1868</v>
      </c>
      <c r="I21" s="7">
        <f t="shared" si="0"/>
        <v>93.4</v>
      </c>
      <c r="J21" s="7">
        <v>13050</v>
      </c>
      <c r="K21" s="7">
        <v>10815.19</v>
      </c>
      <c r="L21" s="7">
        <f t="shared" si="3"/>
        <v>82.875019157088119</v>
      </c>
      <c r="M21" s="7">
        <v>2000</v>
      </c>
      <c r="N21" s="7">
        <v>1868</v>
      </c>
      <c r="O21" s="7">
        <f t="shared" si="2"/>
        <v>93.4</v>
      </c>
      <c r="P21" s="11"/>
    </row>
    <row r="22" spans="1:16" ht="26.25" customHeight="1">
      <c r="A22" s="16">
        <v>16</v>
      </c>
      <c r="B22" s="99" t="s">
        <v>35</v>
      </c>
      <c r="C22" s="100"/>
      <c r="D22" s="100"/>
      <c r="E22" s="100"/>
      <c r="F22" s="101"/>
      <c r="G22" s="7">
        <v>1700</v>
      </c>
      <c r="H22" s="7">
        <v>1295.46</v>
      </c>
      <c r="I22" s="7">
        <f t="shared" si="0"/>
        <v>76.203529411764706</v>
      </c>
      <c r="J22" s="7">
        <v>0</v>
      </c>
      <c r="K22" s="7">
        <v>0</v>
      </c>
      <c r="L22" s="7" t="str">
        <f t="shared" si="3"/>
        <v xml:space="preserve">0 </v>
      </c>
      <c r="M22" s="7">
        <v>2000</v>
      </c>
      <c r="N22" s="7">
        <v>1171.46</v>
      </c>
      <c r="O22" s="7">
        <f t="shared" si="2"/>
        <v>58.573</v>
      </c>
      <c r="P22" s="11"/>
    </row>
    <row r="23" spans="1:16" ht="15">
      <c r="A23" s="16">
        <v>17</v>
      </c>
      <c r="B23" s="88" t="s">
        <v>19</v>
      </c>
      <c r="C23" s="88"/>
      <c r="D23" s="88"/>
      <c r="E23" s="88"/>
      <c r="F23" s="88"/>
      <c r="G23" s="7">
        <v>500</v>
      </c>
      <c r="H23" s="7">
        <v>0</v>
      </c>
      <c r="I23" s="7">
        <f t="shared" si="0"/>
        <v>0</v>
      </c>
      <c r="J23" s="7">
        <v>0</v>
      </c>
      <c r="K23" s="7">
        <v>0</v>
      </c>
      <c r="L23" s="7" t="str">
        <f t="shared" si="3"/>
        <v xml:space="preserve">0 </v>
      </c>
      <c r="M23" s="7">
        <v>500</v>
      </c>
      <c r="N23" s="7">
        <v>0</v>
      </c>
      <c r="O23" s="7">
        <v>0</v>
      </c>
      <c r="P23" s="11"/>
    </row>
    <row r="24" spans="1:16" ht="15">
      <c r="A24" s="16">
        <v>18</v>
      </c>
      <c r="B24" s="88" t="s">
        <v>36</v>
      </c>
      <c r="C24" s="88"/>
      <c r="D24" s="88"/>
      <c r="E24" s="88"/>
      <c r="F24" s="88"/>
      <c r="G24" s="7">
        <v>153000</v>
      </c>
      <c r="H24" s="7">
        <v>150377.29999999999</v>
      </c>
      <c r="I24" s="7">
        <f t="shared" si="0"/>
        <v>98.285816993464039</v>
      </c>
      <c r="J24" s="7">
        <v>0</v>
      </c>
      <c r="K24" s="7">
        <v>0</v>
      </c>
      <c r="L24" s="7" t="str">
        <f t="shared" si="3"/>
        <v xml:space="preserve">0 </v>
      </c>
      <c r="M24" s="7">
        <v>0</v>
      </c>
      <c r="N24" s="7">
        <v>0</v>
      </c>
      <c r="O24" s="7">
        <v>0</v>
      </c>
      <c r="P24" s="11"/>
    </row>
    <row r="25" spans="1:16" ht="28.5" customHeight="1">
      <c r="A25" s="16">
        <v>19</v>
      </c>
      <c r="B25" s="110" t="s">
        <v>37</v>
      </c>
      <c r="C25" s="110"/>
      <c r="D25" s="110"/>
      <c r="E25" s="110"/>
      <c r="F25" s="110"/>
      <c r="G25" s="7">
        <v>15000</v>
      </c>
      <c r="H25" s="7">
        <v>14022</v>
      </c>
      <c r="I25" s="7">
        <f t="shared" si="0"/>
        <v>93.48</v>
      </c>
      <c r="J25" s="7">
        <v>0</v>
      </c>
      <c r="K25" s="7">
        <v>0</v>
      </c>
      <c r="L25" s="7" t="str">
        <f t="shared" si="3"/>
        <v xml:space="preserve">0 </v>
      </c>
      <c r="M25" s="7">
        <v>0</v>
      </c>
      <c r="N25" s="7">
        <v>0</v>
      </c>
      <c r="O25" s="7">
        <v>0</v>
      </c>
      <c r="P25" s="11"/>
    </row>
    <row r="26" spans="1:16" ht="15">
      <c r="A26" s="102" t="s">
        <v>20</v>
      </c>
      <c r="B26" s="102"/>
      <c r="C26" s="102"/>
      <c r="D26" s="102"/>
      <c r="E26" s="102"/>
      <c r="F26" s="102"/>
      <c r="G26" s="8">
        <f>SUM(G12:G25)</f>
        <v>628621.1</v>
      </c>
      <c r="H26" s="8">
        <f>SUM(H12:H25)</f>
        <v>555927.78</v>
      </c>
      <c r="I26" s="8">
        <f t="shared" si="0"/>
        <v>88.436067449851748</v>
      </c>
      <c r="J26" s="8">
        <f>SUM(J12:J25)</f>
        <v>82126.62</v>
      </c>
      <c r="K26" s="8">
        <f>SUM(K12:K25)</f>
        <v>27965</v>
      </c>
      <c r="L26" s="8">
        <f t="shared" si="1"/>
        <v>34.051078688006399</v>
      </c>
      <c r="M26" s="8">
        <f>SUM(M12:M25)</f>
        <v>301797.74</v>
      </c>
      <c r="N26" s="8">
        <f>SUM(N12:N25)</f>
        <v>249536.6</v>
      </c>
      <c r="O26" s="8">
        <f t="shared" si="2"/>
        <v>82.683389212921213</v>
      </c>
      <c r="P26" s="11"/>
    </row>
    <row r="27" spans="1:16" ht="15.75">
      <c r="A27" s="65" t="s">
        <v>23</v>
      </c>
      <c r="B27" s="66"/>
      <c r="C27" s="66"/>
      <c r="D27" s="66"/>
      <c r="E27" s="66"/>
      <c r="F27" s="67"/>
      <c r="G27" s="10">
        <f>G11+G26</f>
        <v>2490994.2999999998</v>
      </c>
      <c r="H27" s="10">
        <f>H11+H26</f>
        <v>2333959.42</v>
      </c>
      <c r="I27" s="8">
        <f t="shared" si="0"/>
        <v>93.695895650985634</v>
      </c>
      <c r="J27" s="10">
        <f>J11+J26</f>
        <v>381482.25</v>
      </c>
      <c r="K27" s="10">
        <f>K11+K26</f>
        <v>214414.34</v>
      </c>
      <c r="L27" s="8">
        <f t="shared" si="1"/>
        <v>56.205587546995964</v>
      </c>
      <c r="M27" s="10">
        <f>M11+M26</f>
        <v>1069159.29</v>
      </c>
      <c r="N27" s="10">
        <f>N11+N26</f>
        <v>927674.79999999993</v>
      </c>
      <c r="O27" s="8">
        <f t="shared" si="2"/>
        <v>86.766752969054778</v>
      </c>
      <c r="P27" s="11"/>
    </row>
    <row r="28" spans="1:16">
      <c r="M28" s="11"/>
      <c r="N28" s="11"/>
      <c r="O28" s="11"/>
      <c r="P28" s="11"/>
    </row>
    <row r="29" spans="1:16">
      <c r="I29" s="2"/>
      <c r="M29" s="11"/>
      <c r="N29" s="11"/>
      <c r="O29" s="11"/>
      <c r="P29" s="11"/>
    </row>
  </sheetData>
  <mergeCells count="30">
    <mergeCell ref="A2:L2"/>
    <mergeCell ref="N2:O2"/>
    <mergeCell ref="A3:O3"/>
    <mergeCell ref="A4:A5"/>
    <mergeCell ref="B4:F5"/>
    <mergeCell ref="G4:I4"/>
    <mergeCell ref="J4:L4"/>
    <mergeCell ref="M4:O4"/>
    <mergeCell ref="B17:F17"/>
    <mergeCell ref="B6:F6"/>
    <mergeCell ref="B7:E7"/>
    <mergeCell ref="B8:F8"/>
    <mergeCell ref="B9:F9"/>
    <mergeCell ref="B10:F10"/>
    <mergeCell ref="A11:F11"/>
    <mergeCell ref="B12:F12"/>
    <mergeCell ref="B13:F13"/>
    <mergeCell ref="B14:F14"/>
    <mergeCell ref="B15:F15"/>
    <mergeCell ref="B16:F16"/>
    <mergeCell ref="B24:F24"/>
    <mergeCell ref="B25:F25"/>
    <mergeCell ref="A26:F26"/>
    <mergeCell ref="A27:F27"/>
    <mergeCell ref="B18:F18"/>
    <mergeCell ref="B19:F19"/>
    <mergeCell ref="B20:F20"/>
    <mergeCell ref="B21:F21"/>
    <mergeCell ref="B22:F22"/>
    <mergeCell ref="B23:F23"/>
  </mergeCells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Arkusz9"/>
  <dimension ref="A1:AJ29"/>
  <sheetViews>
    <sheetView workbookViewId="0">
      <selection activeCell="A3" sqref="A3:O3"/>
    </sheetView>
  </sheetViews>
  <sheetFormatPr defaultRowHeight="14.25"/>
  <cols>
    <col min="1" max="1" width="3" customWidth="1"/>
    <col min="5" max="5" width="4" customWidth="1"/>
    <col min="6" max="6" width="2.125" customWidth="1"/>
    <col min="7" max="7" width="11.375" bestFit="1" customWidth="1"/>
    <col min="8" max="8" width="11.625" customWidth="1"/>
    <col min="9" max="9" width="6.125" customWidth="1"/>
    <col min="10" max="10" width="9.75" customWidth="1"/>
    <col min="11" max="11" width="12" customWidth="1"/>
    <col min="12" max="12" width="6.125" customWidth="1"/>
    <col min="13" max="13" width="11.75" customWidth="1"/>
    <col min="14" max="14" width="12.25" customWidth="1"/>
    <col min="15" max="15" width="6.75" customWidth="1"/>
    <col min="18" max="18" width="9.875" bestFit="1" customWidth="1"/>
  </cols>
  <sheetData>
    <row r="1" spans="1:36" ht="16.5" customHeight="1">
      <c r="A1" s="1" t="s">
        <v>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AC1" t="s">
        <v>4</v>
      </c>
      <c r="AD1" t="s">
        <v>3</v>
      </c>
      <c r="AG1" t="s">
        <v>2</v>
      </c>
      <c r="AH1" t="s">
        <v>1</v>
      </c>
      <c r="AJ1" t="s">
        <v>0</v>
      </c>
    </row>
    <row r="2" spans="1:36" ht="16.5" customHeight="1">
      <c r="A2" s="71" t="s">
        <v>27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N2" s="72"/>
      <c r="O2" s="72"/>
    </row>
    <row r="3" spans="1:36" ht="15" thickBot="1">
      <c r="A3" s="108" t="s">
        <v>6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</row>
    <row r="4" spans="1:36" ht="27" customHeight="1">
      <c r="A4" s="73" t="s">
        <v>21</v>
      </c>
      <c r="B4" s="75" t="s">
        <v>22</v>
      </c>
      <c r="C4" s="76"/>
      <c r="D4" s="76"/>
      <c r="E4" s="76"/>
      <c r="F4" s="77"/>
      <c r="G4" s="105" t="s">
        <v>7</v>
      </c>
      <c r="H4" s="106"/>
      <c r="I4" s="107"/>
      <c r="J4" s="84" t="s">
        <v>26</v>
      </c>
      <c r="K4" s="85"/>
      <c r="L4" s="86"/>
      <c r="M4" s="105" t="s">
        <v>8</v>
      </c>
      <c r="N4" s="106"/>
      <c r="O4" s="109"/>
    </row>
    <row r="5" spans="1:36">
      <c r="A5" s="74"/>
      <c r="B5" s="78"/>
      <c r="C5" s="79"/>
      <c r="D5" s="79"/>
      <c r="E5" s="79"/>
      <c r="F5" s="80"/>
      <c r="G5" s="4" t="s">
        <v>9</v>
      </c>
      <c r="H5" s="5" t="s">
        <v>10</v>
      </c>
      <c r="I5" s="4" t="s">
        <v>11</v>
      </c>
      <c r="J5" s="4" t="s">
        <v>9</v>
      </c>
      <c r="K5" s="4" t="s">
        <v>10</v>
      </c>
      <c r="L5" s="4" t="s">
        <v>11</v>
      </c>
      <c r="M5" s="4" t="s">
        <v>9</v>
      </c>
      <c r="N5" s="4" t="s">
        <v>10</v>
      </c>
      <c r="O5" s="6" t="s">
        <v>11</v>
      </c>
    </row>
    <row r="6" spans="1:36" ht="15">
      <c r="A6" s="12">
        <v>1</v>
      </c>
      <c r="B6" s="88" t="s">
        <v>25</v>
      </c>
      <c r="C6" s="88"/>
      <c r="D6" s="88"/>
      <c r="E6" s="88"/>
      <c r="F6" s="88"/>
      <c r="G6" s="7">
        <v>1456736.2</v>
      </c>
      <c r="H6" s="7">
        <v>1412883.79</v>
      </c>
      <c r="I6" s="7">
        <f>IFERROR((H6*100)/G6, "0 ")</f>
        <v>96.989680767183515</v>
      </c>
      <c r="J6" s="7">
        <v>232817.02</v>
      </c>
      <c r="K6" s="7">
        <v>162706.6</v>
      </c>
      <c r="L6" s="7">
        <f>IFERROR((K6*100)/J6, " ")</f>
        <v>69.886041836632046</v>
      </c>
      <c r="M6" s="7">
        <v>597156.55000000005</v>
      </c>
      <c r="N6" s="7">
        <v>530978.06000000006</v>
      </c>
      <c r="O6" s="7">
        <f>IFERROR((N6*100)/M6, " ")</f>
        <v>88.917731874497576</v>
      </c>
      <c r="P6" s="11"/>
    </row>
    <row r="7" spans="1:36" ht="15">
      <c r="A7" s="14">
        <v>2</v>
      </c>
      <c r="B7" s="89" t="s">
        <v>24</v>
      </c>
      <c r="C7" s="90"/>
      <c r="D7" s="90"/>
      <c r="E7" s="98"/>
      <c r="F7" s="13"/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11"/>
    </row>
    <row r="8" spans="1:36" ht="15">
      <c r="A8" s="12">
        <v>3</v>
      </c>
      <c r="B8" s="88" t="s">
        <v>12</v>
      </c>
      <c r="C8" s="88"/>
      <c r="D8" s="88"/>
      <c r="E8" s="88"/>
      <c r="F8" s="88"/>
      <c r="G8" s="7">
        <v>108931.34</v>
      </c>
      <c r="H8" s="7">
        <v>108931.34</v>
      </c>
      <c r="I8" s="7">
        <f t="shared" ref="I8:I27" si="0">IFERROR((H8*100)/G8, "0 ")</f>
        <v>100</v>
      </c>
      <c r="J8" s="7">
        <v>13952.79</v>
      </c>
      <c r="K8" s="7">
        <v>12674.64</v>
      </c>
      <c r="L8" s="7">
        <f t="shared" ref="L8:L27" si="1">IFERROR((K8*100)/J8, " ")</f>
        <v>90.83946651529908</v>
      </c>
      <c r="M8" s="7">
        <v>41782.639999999999</v>
      </c>
      <c r="N8" s="7">
        <v>41782.239999999998</v>
      </c>
      <c r="O8" s="7">
        <f t="shared" ref="O8:O27" si="2">IFERROR((N8*100)/M8, " ")</f>
        <v>99.999042664609036</v>
      </c>
      <c r="P8" s="11"/>
    </row>
    <row r="9" spans="1:36" ht="15">
      <c r="A9" s="12">
        <v>4</v>
      </c>
      <c r="B9" s="88" t="s">
        <v>28</v>
      </c>
      <c r="C9" s="88"/>
      <c r="D9" s="88"/>
      <c r="E9" s="88"/>
      <c r="F9" s="88"/>
      <c r="G9" s="7">
        <v>256518.66</v>
      </c>
      <c r="H9" s="7">
        <v>228918.38</v>
      </c>
      <c r="I9" s="7">
        <f t="shared" si="0"/>
        <v>89.240439662362178</v>
      </c>
      <c r="J9" s="7">
        <v>46208.77</v>
      </c>
      <c r="K9" s="7">
        <v>8099.82</v>
      </c>
      <c r="L9" s="7">
        <v>46.95</v>
      </c>
      <c r="M9" s="7">
        <v>113177.36</v>
      </c>
      <c r="N9" s="7">
        <v>94659.93</v>
      </c>
      <c r="O9" s="7">
        <f t="shared" si="2"/>
        <v>83.638574004553561</v>
      </c>
      <c r="P9" s="11"/>
    </row>
    <row r="10" spans="1:36" ht="15">
      <c r="A10" s="12">
        <v>5</v>
      </c>
      <c r="B10" s="88" t="s">
        <v>13</v>
      </c>
      <c r="C10" s="88"/>
      <c r="D10" s="88"/>
      <c r="E10" s="88"/>
      <c r="F10" s="88"/>
      <c r="G10" s="7">
        <v>40187</v>
      </c>
      <c r="H10" s="7">
        <v>27298.13</v>
      </c>
      <c r="I10" s="7">
        <f t="shared" si="0"/>
        <v>67.927762709333862</v>
      </c>
      <c r="J10" s="7">
        <v>6377.05</v>
      </c>
      <c r="K10" s="7">
        <v>2968.28</v>
      </c>
      <c r="L10" s="7">
        <f t="shared" si="1"/>
        <v>46.546287076312716</v>
      </c>
      <c r="M10" s="7">
        <v>15245</v>
      </c>
      <c r="N10" s="7">
        <v>10717.97</v>
      </c>
      <c r="O10" s="7">
        <f t="shared" si="2"/>
        <v>70.3048212528698</v>
      </c>
      <c r="P10" s="11"/>
      <c r="R10" s="15"/>
    </row>
    <row r="11" spans="1:36" ht="15">
      <c r="A11" s="95" t="s">
        <v>29</v>
      </c>
      <c r="B11" s="95"/>
      <c r="C11" s="95"/>
      <c r="D11" s="95"/>
      <c r="E11" s="95"/>
      <c r="F11" s="95"/>
      <c r="G11" s="8">
        <f>SUM(G6:G10)</f>
        <v>1862373.2</v>
      </c>
      <c r="H11" s="9">
        <f>SUM(H6:H10)</f>
        <v>1778031.6400000001</v>
      </c>
      <c r="I11" s="8">
        <f t="shared" si="0"/>
        <v>95.47128577666389</v>
      </c>
      <c r="J11" s="8">
        <f>SUM(J6:J10)</f>
        <v>299355.63</v>
      </c>
      <c r="K11" s="9">
        <f>SUM(K6:K10)</f>
        <v>186449.34</v>
      </c>
      <c r="L11" s="8">
        <f t="shared" si="1"/>
        <v>62.283558856066946</v>
      </c>
      <c r="M11" s="8">
        <f>SUM(M6:M10)</f>
        <v>767361.55</v>
      </c>
      <c r="N11" s="9">
        <f>SUM(N6:N10)</f>
        <v>678138.2</v>
      </c>
      <c r="O11" s="8">
        <f t="shared" si="2"/>
        <v>88.372710360585558</v>
      </c>
      <c r="P11" s="11"/>
      <c r="R11" s="15"/>
    </row>
    <row r="12" spans="1:36" ht="15">
      <c r="A12" s="12">
        <v>6</v>
      </c>
      <c r="B12" s="88" t="s">
        <v>30</v>
      </c>
      <c r="C12" s="88"/>
      <c r="D12" s="88"/>
      <c r="E12" s="88"/>
      <c r="F12" s="88"/>
      <c r="G12" s="7">
        <v>144000</v>
      </c>
      <c r="H12" s="7">
        <v>140703.70000000001</v>
      </c>
      <c r="I12" s="7">
        <f t="shared" si="0"/>
        <v>97.71090277777779</v>
      </c>
      <c r="J12" s="7">
        <v>25319.47</v>
      </c>
      <c r="K12" s="7">
        <v>16542.66</v>
      </c>
      <c r="L12" s="7">
        <f t="shared" si="1"/>
        <v>65.335727801569305</v>
      </c>
      <c r="M12" s="7">
        <v>56300</v>
      </c>
      <c r="N12" s="7">
        <v>50795.57</v>
      </c>
      <c r="O12" s="7">
        <v>90.22</v>
      </c>
      <c r="P12" s="11"/>
      <c r="R12" s="15"/>
    </row>
    <row r="13" spans="1:36" ht="27" customHeight="1">
      <c r="A13" s="12">
        <v>7</v>
      </c>
      <c r="B13" s="92" t="s">
        <v>31</v>
      </c>
      <c r="C13" s="93"/>
      <c r="D13" s="93"/>
      <c r="E13" s="93"/>
      <c r="F13" s="94"/>
      <c r="G13" s="7">
        <v>180788</v>
      </c>
      <c r="H13" s="7">
        <v>152979.32</v>
      </c>
      <c r="I13" s="7">
        <f t="shared" si="0"/>
        <v>84.618071995928929</v>
      </c>
      <c r="J13" s="7">
        <v>36907.15</v>
      </c>
      <c r="K13" s="7">
        <v>607.15</v>
      </c>
      <c r="L13" s="7">
        <f t="shared" ref="L13:L25" si="3">IFERROR((K13*100)/J13, "0 ")</f>
        <v>1.645074192940934</v>
      </c>
      <c r="M13" s="7">
        <v>180570</v>
      </c>
      <c r="N13" s="7">
        <v>144396.35</v>
      </c>
      <c r="O13" s="7">
        <f t="shared" si="2"/>
        <v>79.966965719665509</v>
      </c>
      <c r="P13" s="11"/>
      <c r="R13" s="15"/>
    </row>
    <row r="14" spans="1:36" ht="15">
      <c r="A14" s="12">
        <v>8</v>
      </c>
      <c r="B14" s="88" t="s">
        <v>32</v>
      </c>
      <c r="C14" s="88"/>
      <c r="D14" s="88"/>
      <c r="E14" s="88"/>
      <c r="F14" s="88"/>
      <c r="G14" s="7">
        <v>22480.1</v>
      </c>
      <c r="H14" s="7">
        <v>15305.35</v>
      </c>
      <c r="I14" s="7">
        <f t="shared" si="0"/>
        <v>68.083994288281644</v>
      </c>
      <c r="J14" s="7">
        <v>6850</v>
      </c>
      <c r="K14" s="7">
        <v>0</v>
      </c>
      <c r="L14" s="7">
        <f t="shared" si="3"/>
        <v>0</v>
      </c>
      <c r="M14" s="7">
        <v>13052.74</v>
      </c>
      <c r="N14" s="7">
        <v>11438.27</v>
      </c>
      <c r="O14" s="7">
        <f t="shared" si="2"/>
        <v>87.631179353913438</v>
      </c>
      <c r="P14" s="11"/>
    </row>
    <row r="15" spans="1:36" ht="15">
      <c r="A15" s="12">
        <v>9</v>
      </c>
      <c r="B15" s="88" t="s">
        <v>33</v>
      </c>
      <c r="C15" s="88"/>
      <c r="D15" s="88"/>
      <c r="E15" s="88"/>
      <c r="F15" s="88"/>
      <c r="G15" s="7">
        <v>40719</v>
      </c>
      <c r="H15" s="7">
        <v>31779.25</v>
      </c>
      <c r="I15" s="7">
        <f t="shared" si="0"/>
        <v>78.045261425869981</v>
      </c>
      <c r="J15" s="7">
        <v>0</v>
      </c>
      <c r="K15" s="7">
        <v>0</v>
      </c>
      <c r="L15" s="7" t="str">
        <f t="shared" si="3"/>
        <v xml:space="preserve">0 </v>
      </c>
      <c r="M15" s="7">
        <v>22281</v>
      </c>
      <c r="N15" s="7">
        <v>22281</v>
      </c>
      <c r="O15" s="7">
        <f t="shared" si="2"/>
        <v>100</v>
      </c>
      <c r="P15" s="11"/>
    </row>
    <row r="16" spans="1:36" ht="15">
      <c r="A16" s="12">
        <v>10</v>
      </c>
      <c r="B16" s="88" t="s">
        <v>14</v>
      </c>
      <c r="C16" s="88"/>
      <c r="D16" s="88"/>
      <c r="E16" s="88"/>
      <c r="F16" s="88"/>
      <c r="G16" s="7">
        <v>283</v>
      </c>
      <c r="H16" s="7">
        <v>0</v>
      </c>
      <c r="I16" s="7">
        <f t="shared" si="0"/>
        <v>0</v>
      </c>
      <c r="J16" s="7">
        <v>0</v>
      </c>
      <c r="K16" s="7">
        <v>0</v>
      </c>
      <c r="L16" s="7" t="str">
        <f t="shared" si="3"/>
        <v xml:space="preserve">0 </v>
      </c>
      <c r="M16" s="7">
        <v>2906</v>
      </c>
      <c r="N16" s="7">
        <v>609.70000000000005</v>
      </c>
      <c r="O16" s="7">
        <v>20.98</v>
      </c>
      <c r="P16" s="11"/>
    </row>
    <row r="17" spans="1:16" ht="15">
      <c r="A17" s="12">
        <v>11</v>
      </c>
      <c r="B17" s="88" t="s">
        <v>15</v>
      </c>
      <c r="C17" s="88"/>
      <c r="D17" s="88"/>
      <c r="E17" s="88"/>
      <c r="F17" s="88"/>
      <c r="G17" s="7">
        <v>38751</v>
      </c>
      <c r="H17" s="7">
        <v>22991.35</v>
      </c>
      <c r="I17" s="7">
        <f t="shared" si="0"/>
        <v>59.330985006838532</v>
      </c>
      <c r="J17" s="7">
        <v>0</v>
      </c>
      <c r="K17" s="7">
        <v>0</v>
      </c>
      <c r="L17" s="7" t="str">
        <f t="shared" si="3"/>
        <v xml:space="preserve">0 </v>
      </c>
      <c r="M17" s="7">
        <v>18688</v>
      </c>
      <c r="N17" s="7">
        <v>14985</v>
      </c>
      <c r="O17" s="7">
        <f t="shared" si="2"/>
        <v>80.185145547945211</v>
      </c>
      <c r="P17" s="11"/>
    </row>
    <row r="18" spans="1:16" ht="15">
      <c r="A18" s="12">
        <v>12</v>
      </c>
      <c r="B18" s="88" t="s">
        <v>16</v>
      </c>
      <c r="C18" s="88"/>
      <c r="D18" s="88"/>
      <c r="E18" s="88"/>
      <c r="F18" s="88"/>
      <c r="G18" s="7">
        <v>1000</v>
      </c>
      <c r="H18" s="7">
        <v>40</v>
      </c>
      <c r="I18" s="7">
        <f t="shared" si="0"/>
        <v>4</v>
      </c>
      <c r="J18" s="7">
        <v>0</v>
      </c>
      <c r="K18" s="7">
        <v>0</v>
      </c>
      <c r="L18" s="7" t="str">
        <f t="shared" si="3"/>
        <v xml:space="preserve">0 </v>
      </c>
      <c r="M18" s="7">
        <v>1500</v>
      </c>
      <c r="N18" s="7">
        <v>1090</v>
      </c>
      <c r="O18" s="7">
        <f t="shared" si="2"/>
        <v>72.666666666666671</v>
      </c>
      <c r="P18" s="11"/>
    </row>
    <row r="19" spans="1:16" ht="15">
      <c r="A19" s="12">
        <v>13</v>
      </c>
      <c r="B19" s="88" t="s">
        <v>34</v>
      </c>
      <c r="C19" s="88"/>
      <c r="D19" s="88"/>
      <c r="E19" s="88"/>
      <c r="F19" s="88"/>
      <c r="G19" s="7">
        <v>26400</v>
      </c>
      <c r="H19" s="7">
        <v>22800</v>
      </c>
      <c r="I19" s="7">
        <f t="shared" si="0"/>
        <v>86.36363636363636</v>
      </c>
      <c r="J19" s="7">
        <v>0</v>
      </c>
      <c r="K19" s="7">
        <v>0</v>
      </c>
      <c r="L19" s="7" t="str">
        <f t="shared" si="3"/>
        <v xml:space="preserve">0 </v>
      </c>
      <c r="M19" s="7"/>
      <c r="N19" s="7"/>
      <c r="O19" s="7" t="str">
        <f t="shared" si="2"/>
        <v xml:space="preserve"> </v>
      </c>
      <c r="P19" s="11"/>
    </row>
    <row r="20" spans="1:16" ht="15">
      <c r="A20" s="12">
        <v>14</v>
      </c>
      <c r="B20" s="88" t="s">
        <v>17</v>
      </c>
      <c r="C20" s="88"/>
      <c r="D20" s="88"/>
      <c r="E20" s="88"/>
      <c r="F20" s="88"/>
      <c r="G20" s="7">
        <v>2000</v>
      </c>
      <c r="H20" s="7">
        <v>1766.05</v>
      </c>
      <c r="I20" s="7">
        <f t="shared" si="0"/>
        <v>88.302499999999995</v>
      </c>
      <c r="J20" s="7">
        <v>0</v>
      </c>
      <c r="K20" s="7">
        <v>0</v>
      </c>
      <c r="L20" s="7" t="str">
        <f t="shared" si="3"/>
        <v xml:space="preserve">0 </v>
      </c>
      <c r="M20" s="7">
        <v>2000</v>
      </c>
      <c r="N20" s="7">
        <v>901.25</v>
      </c>
      <c r="O20" s="7">
        <f t="shared" si="2"/>
        <v>45.0625</v>
      </c>
      <c r="P20" s="11"/>
    </row>
    <row r="21" spans="1:16" ht="15">
      <c r="A21" s="12">
        <v>15</v>
      </c>
      <c r="B21" s="88" t="s">
        <v>18</v>
      </c>
      <c r="C21" s="88"/>
      <c r="D21" s="88"/>
      <c r="E21" s="88"/>
      <c r="F21" s="88"/>
      <c r="G21" s="7">
        <v>2000</v>
      </c>
      <c r="H21" s="7">
        <v>1868</v>
      </c>
      <c r="I21" s="7">
        <f t="shared" si="0"/>
        <v>93.4</v>
      </c>
      <c r="J21" s="7">
        <v>13050</v>
      </c>
      <c r="K21" s="7">
        <v>10815.19</v>
      </c>
      <c r="L21" s="7">
        <f t="shared" si="3"/>
        <v>82.875019157088119</v>
      </c>
      <c r="M21" s="7">
        <v>2000</v>
      </c>
      <c r="N21" s="7">
        <v>1868</v>
      </c>
      <c r="O21" s="7">
        <f t="shared" si="2"/>
        <v>93.4</v>
      </c>
      <c r="P21" s="11"/>
    </row>
    <row r="22" spans="1:16" ht="26.25" customHeight="1">
      <c r="A22" s="12">
        <v>16</v>
      </c>
      <c r="B22" s="99" t="s">
        <v>35</v>
      </c>
      <c r="C22" s="100"/>
      <c r="D22" s="100"/>
      <c r="E22" s="100"/>
      <c r="F22" s="101"/>
      <c r="G22" s="7">
        <v>1700</v>
      </c>
      <c r="H22" s="7">
        <v>1295.46</v>
      </c>
      <c r="I22" s="7">
        <f t="shared" si="0"/>
        <v>76.203529411764706</v>
      </c>
      <c r="J22" s="7">
        <v>0</v>
      </c>
      <c r="K22" s="7">
        <v>0</v>
      </c>
      <c r="L22" s="7" t="str">
        <f t="shared" si="3"/>
        <v xml:space="preserve">0 </v>
      </c>
      <c r="M22" s="7">
        <v>2000</v>
      </c>
      <c r="N22" s="7">
        <v>1171.46</v>
      </c>
      <c r="O22" s="7">
        <f t="shared" si="2"/>
        <v>58.573</v>
      </c>
      <c r="P22" s="11"/>
    </row>
    <row r="23" spans="1:16" ht="15">
      <c r="A23" s="12">
        <v>17</v>
      </c>
      <c r="B23" s="88" t="s">
        <v>19</v>
      </c>
      <c r="C23" s="88"/>
      <c r="D23" s="88"/>
      <c r="E23" s="88"/>
      <c r="F23" s="88"/>
      <c r="G23" s="7">
        <v>500</v>
      </c>
      <c r="H23" s="7">
        <v>0</v>
      </c>
      <c r="I23" s="7">
        <f t="shared" si="0"/>
        <v>0</v>
      </c>
      <c r="J23" s="7">
        <v>0</v>
      </c>
      <c r="K23" s="7">
        <v>0</v>
      </c>
      <c r="L23" s="7" t="str">
        <f t="shared" si="3"/>
        <v xml:space="preserve">0 </v>
      </c>
      <c r="M23" s="7">
        <v>500</v>
      </c>
      <c r="N23" s="7">
        <v>0</v>
      </c>
      <c r="O23" s="7">
        <v>0</v>
      </c>
      <c r="P23" s="11"/>
    </row>
    <row r="24" spans="1:16" ht="15">
      <c r="A24" s="12">
        <v>18</v>
      </c>
      <c r="B24" s="88" t="s">
        <v>36</v>
      </c>
      <c r="C24" s="88"/>
      <c r="D24" s="88"/>
      <c r="E24" s="88"/>
      <c r="F24" s="88"/>
      <c r="G24" s="7">
        <v>153000</v>
      </c>
      <c r="H24" s="7">
        <v>150377.29999999999</v>
      </c>
      <c r="I24" s="7">
        <f t="shared" si="0"/>
        <v>98.285816993464039</v>
      </c>
      <c r="J24" s="7">
        <v>0</v>
      </c>
      <c r="K24" s="7">
        <v>0</v>
      </c>
      <c r="L24" s="7" t="str">
        <f t="shared" si="3"/>
        <v xml:space="preserve">0 </v>
      </c>
      <c r="M24" s="7">
        <v>0</v>
      </c>
      <c r="N24" s="7">
        <v>0</v>
      </c>
      <c r="O24" s="7">
        <v>0</v>
      </c>
      <c r="P24" s="11"/>
    </row>
    <row r="25" spans="1:16" ht="28.5" customHeight="1">
      <c r="A25" s="12">
        <v>19</v>
      </c>
      <c r="B25" s="110" t="s">
        <v>37</v>
      </c>
      <c r="C25" s="110"/>
      <c r="D25" s="110"/>
      <c r="E25" s="110"/>
      <c r="F25" s="110"/>
      <c r="G25" s="7">
        <v>15000</v>
      </c>
      <c r="H25" s="7">
        <v>14022</v>
      </c>
      <c r="I25" s="7">
        <f t="shared" si="0"/>
        <v>93.48</v>
      </c>
      <c r="J25" s="7">
        <v>0</v>
      </c>
      <c r="K25" s="7">
        <v>0</v>
      </c>
      <c r="L25" s="7" t="str">
        <f t="shared" si="3"/>
        <v xml:space="preserve">0 </v>
      </c>
      <c r="M25" s="7">
        <v>0</v>
      </c>
      <c r="N25" s="7">
        <v>0</v>
      </c>
      <c r="O25" s="7">
        <v>0</v>
      </c>
      <c r="P25" s="11"/>
    </row>
    <row r="26" spans="1:16" ht="15">
      <c r="A26" s="102" t="s">
        <v>20</v>
      </c>
      <c r="B26" s="102"/>
      <c r="C26" s="102"/>
      <c r="D26" s="102"/>
      <c r="E26" s="102"/>
      <c r="F26" s="102"/>
      <c r="G26" s="8">
        <f>SUM(G12:G25)</f>
        <v>628621.1</v>
      </c>
      <c r="H26" s="8">
        <f>SUM(H12:H25)</f>
        <v>555927.78</v>
      </c>
      <c r="I26" s="8">
        <f t="shared" si="0"/>
        <v>88.436067449851748</v>
      </c>
      <c r="J26" s="8">
        <f>SUM(J12:J25)</f>
        <v>82126.62</v>
      </c>
      <c r="K26" s="8">
        <f>SUM(K12:K25)</f>
        <v>27965</v>
      </c>
      <c r="L26" s="8">
        <f t="shared" si="1"/>
        <v>34.051078688006399</v>
      </c>
      <c r="M26" s="8">
        <f>SUM(M12:M25)</f>
        <v>301797.74</v>
      </c>
      <c r="N26" s="8">
        <f>SUM(N12:N25)</f>
        <v>249536.6</v>
      </c>
      <c r="O26" s="8">
        <f t="shared" si="2"/>
        <v>82.683389212921213</v>
      </c>
      <c r="P26" s="11"/>
    </row>
    <row r="27" spans="1:16" ht="15.75">
      <c r="A27" s="65" t="s">
        <v>23</v>
      </c>
      <c r="B27" s="66"/>
      <c r="C27" s="66"/>
      <c r="D27" s="66"/>
      <c r="E27" s="66"/>
      <c r="F27" s="67"/>
      <c r="G27" s="10">
        <f>G11+G26</f>
        <v>2490994.2999999998</v>
      </c>
      <c r="H27" s="10">
        <f>H11+H26</f>
        <v>2333959.42</v>
      </c>
      <c r="I27" s="8">
        <f t="shared" si="0"/>
        <v>93.695895650985634</v>
      </c>
      <c r="J27" s="10">
        <f>J11+J26</f>
        <v>381482.25</v>
      </c>
      <c r="K27" s="10">
        <f>K11+K26</f>
        <v>214414.34</v>
      </c>
      <c r="L27" s="8">
        <f t="shared" si="1"/>
        <v>56.205587546995964</v>
      </c>
      <c r="M27" s="10">
        <f>M11+M26</f>
        <v>1069159.29</v>
      </c>
      <c r="N27" s="10">
        <f>N11+N26</f>
        <v>927674.79999999993</v>
      </c>
      <c r="O27" s="8">
        <f t="shared" si="2"/>
        <v>86.766752969054778</v>
      </c>
      <c r="P27" s="11"/>
    </row>
    <row r="28" spans="1:16">
      <c r="M28" s="11"/>
      <c r="N28" s="11"/>
      <c r="O28" s="11"/>
      <c r="P28" s="11"/>
    </row>
    <row r="29" spans="1:16">
      <c r="I29" s="2"/>
      <c r="M29" s="11"/>
      <c r="N29" s="11"/>
      <c r="O29" s="11"/>
      <c r="P29" s="11"/>
    </row>
  </sheetData>
  <mergeCells count="30">
    <mergeCell ref="A26:F26"/>
    <mergeCell ref="A27:F27"/>
    <mergeCell ref="N2:O2"/>
    <mergeCell ref="B16:F16"/>
    <mergeCell ref="B15:F15"/>
    <mergeCell ref="B22:F22"/>
    <mergeCell ref="B25:F25"/>
    <mergeCell ref="B24:F24"/>
    <mergeCell ref="B23:F23"/>
    <mergeCell ref="B21:F21"/>
    <mergeCell ref="B20:F20"/>
    <mergeCell ref="B19:F19"/>
    <mergeCell ref="B18:F18"/>
    <mergeCell ref="B17:F17"/>
    <mergeCell ref="A2:L2"/>
    <mergeCell ref="A3:O3"/>
    <mergeCell ref="B14:F14"/>
    <mergeCell ref="B13:F13"/>
    <mergeCell ref="B12:F12"/>
    <mergeCell ref="B4:F5"/>
    <mergeCell ref="B8:F8"/>
    <mergeCell ref="B6:F6"/>
    <mergeCell ref="B10:F10"/>
    <mergeCell ref="B9:F9"/>
    <mergeCell ref="B7:E7"/>
    <mergeCell ref="M4:O4"/>
    <mergeCell ref="J4:L4"/>
    <mergeCell ref="G4:I4"/>
    <mergeCell ref="A4:A5"/>
    <mergeCell ref="A11:F11"/>
  </mergeCells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13</vt:i4>
      </vt:variant>
    </vt:vector>
  </HeadingPairs>
  <TitlesOfParts>
    <vt:vector size="13" baseType="lpstr">
      <vt:lpstr>WSZ.2019 ROK 01-06.</vt:lpstr>
      <vt:lpstr>WSZ.2018 ROK 01-12.</vt:lpstr>
      <vt:lpstr>WSZ.2018 ROK 01-09</vt:lpstr>
      <vt:lpstr>WSZ.2018 ROK 01-06</vt:lpstr>
      <vt:lpstr>WSZ.2017 rok IV KW.</vt:lpstr>
      <vt:lpstr>WSZ.2017 rokIII KW.</vt:lpstr>
      <vt:lpstr>WSZ.2017 rok )</vt:lpstr>
      <vt:lpstr>WSZ.2016 ROK</vt:lpstr>
      <vt:lpstr>WSZ.2015 ROK</vt:lpstr>
      <vt:lpstr>Arkusz2</vt:lpstr>
      <vt:lpstr>Arkusz3</vt:lpstr>
      <vt:lpstr>Arkusz1</vt:lpstr>
      <vt:lpstr>Arkusz5</vt:lpstr>
    </vt:vector>
  </TitlesOfParts>
  <Company>DOM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Ostrowska</dc:creator>
  <cp:lastModifiedBy>OEM</cp:lastModifiedBy>
  <cp:lastPrinted>2019-08-09T09:52:32Z</cp:lastPrinted>
  <dcterms:created xsi:type="dcterms:W3CDTF">2011-03-26T13:39:52Z</dcterms:created>
  <dcterms:modified xsi:type="dcterms:W3CDTF">2020-06-01T10:03:15Z</dcterms:modified>
</cp:coreProperties>
</file>